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915"/>
  <workbookPr showInkAnnotation="0"/>
  <mc:AlternateContent xmlns:mc="http://schemas.openxmlformats.org/markup-compatibility/2006">
    <mc:Choice Requires="x15">
      <x15ac:absPath xmlns:x15ac="http://schemas.microsoft.com/office/spreadsheetml/2010/11/ac" url="/Users/stephaniedalton/Documents/"/>
    </mc:Choice>
  </mc:AlternateContent>
  <bookViews>
    <workbookView xWindow="0" yWindow="460" windowWidth="26260" windowHeight="8440" firstSheet="2" activeTab="2"/>
  </bookViews>
  <sheets>
    <sheet name="Bill List" sheetId="1" state="hidden" r:id="rId1"/>
    <sheet name="Re-formatted" sheetId="2" state="hidden" r:id="rId2"/>
    <sheet name="Table of Contents" sheetId="14" r:id="rId3"/>
    <sheet name="1-Contact Information" sheetId="12" r:id="rId4"/>
    <sheet name="2-Summary of Debt Obligations" sheetId="13" r:id="rId5"/>
    <sheet name="3 - Individual Debt Obligations" sheetId="5" r:id="rId6"/>
    <sheet name="Sheet2" sheetId="4" state="hidden" r:id="rId7"/>
    <sheet name="4-Additional Notes" sheetId="9" r:id="rId8"/>
    <sheet name="5-Optional Reporting" sheetId="11" r:id="rId9"/>
  </sheets>
  <definedNames>
    <definedName name="_xlnm.Print_Area" localSheetId="5">'3 - Individual Debt Obligations'!$A$1:$T$38</definedName>
    <definedName name="_xlnm.Print_Area" localSheetId="7">'4-Additional Notes'!$A$2:$O$17</definedName>
    <definedName name="_xlnm.Print_Area" localSheetId="8">'5-Optional Reporting'!$A$1:$E$26</definedName>
    <definedName name="_xlnm.Print_Titles" localSheetId="5">'3 - Individual Debt Obligations'!$2:$3</definedName>
    <definedName name="unrated__Y_N">Sheet2!$A$11:$A$12</definedName>
  </definedNames>
  <calcPr calcId="171027"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J6" i="5" l="1"/>
  <c r="I6" i="5"/>
  <c r="J20" i="5"/>
  <c r="J19" i="5"/>
  <c r="J18" i="5"/>
  <c r="J12" i="5"/>
  <c r="K27" i="5"/>
  <c r="J22" i="5"/>
  <c r="I10" i="13"/>
  <c r="H10" i="13"/>
  <c r="I35" i="5"/>
  <c r="F35" i="5"/>
  <c r="E35" i="5"/>
  <c r="D35" i="5"/>
  <c r="K25" i="5"/>
  <c r="K35" i="5"/>
  <c r="J35" i="5"/>
  <c r="F10" i="13"/>
  <c r="E10" i="13"/>
  <c r="D10" i="13"/>
  <c r="C10" i="13"/>
  <c r="B10" i="13"/>
  <c r="A10" i="13"/>
  <c r="G10" i="13"/>
</calcChain>
</file>

<file path=xl/sharedStrings.xml><?xml version="1.0" encoding="utf-8"?>
<sst xmlns="http://schemas.openxmlformats.org/spreadsheetml/2006/main" count="432" uniqueCount="266">
  <si>
    <r>
      <t>o</t>
    </r>
    <r>
      <rPr>
        <sz val="7"/>
        <color theme="1"/>
        <rFont val="Times New Roman"/>
        <family val="1"/>
      </rPr>
      <t xml:space="preserve">   </t>
    </r>
    <r>
      <rPr>
        <sz val="11"/>
        <color theme="1"/>
        <rFont val="Calibri"/>
        <family val="2"/>
        <scheme val="minor"/>
      </rPr>
      <t>the issued and unissued amount</t>
    </r>
  </si>
  <si>
    <r>
      <t>o</t>
    </r>
    <r>
      <rPr>
        <sz val="7"/>
        <color theme="1"/>
        <rFont val="Times New Roman"/>
        <family val="1"/>
      </rPr>
      <t xml:space="preserve">   </t>
    </r>
    <r>
      <rPr>
        <sz val="11"/>
        <color theme="1"/>
        <rFont val="Calibri"/>
        <family val="2"/>
        <scheme val="minor"/>
      </rPr>
      <t>the spent and unspent amount</t>
    </r>
  </si>
  <si>
    <r>
      <t>o</t>
    </r>
    <r>
      <rPr>
        <sz val="7"/>
        <color theme="1"/>
        <rFont val="Times New Roman"/>
        <family val="1"/>
      </rPr>
      <t xml:space="preserve">   </t>
    </r>
    <r>
      <rPr>
        <sz val="11"/>
        <color theme="1"/>
        <rFont val="Calibri"/>
        <family val="2"/>
        <scheme val="minor"/>
      </rPr>
      <t>the maturity date</t>
    </r>
  </si>
  <si>
    <r>
      <t>o</t>
    </r>
    <r>
      <rPr>
        <sz val="7"/>
        <color theme="1"/>
        <rFont val="Times New Roman"/>
        <family val="1"/>
      </rPr>
      <t xml:space="preserve">   </t>
    </r>
    <r>
      <rPr>
        <sz val="11"/>
        <color theme="1"/>
        <rFont val="Calibri"/>
        <family val="2"/>
        <scheme val="minor"/>
      </rPr>
      <t>the stated purpose for which the debt obligation was authorized</t>
    </r>
  </si>
  <si>
    <r>
      <rPr>
        <sz val="7"/>
        <color theme="1"/>
        <rFont val="Times New Roman"/>
        <family val="1"/>
      </rPr>
      <t xml:space="preserve"> </t>
    </r>
    <r>
      <rPr>
        <sz val="11"/>
        <color theme="1"/>
        <rFont val="Calibri"/>
        <family val="2"/>
        <scheme val="minor"/>
      </rPr>
      <t>the amount of all authorized debt obligations</t>
    </r>
  </si>
  <si>
    <t>the principal of all outstanding debt obligations</t>
  </si>
  <si>
    <t>the principal of each outstanding debt obligation</t>
  </si>
  <si>
    <t>the combined principal and interest required to pay all outstanding debt obligations on time and in full</t>
  </si>
  <si>
    <t>the combined principal and interest required to pay each outstanding debt obligation on time and in full</t>
  </si>
  <si>
    <t>current credit rating on debt obligations</t>
  </si>
  <si>
    <t>Required Information:</t>
  </si>
  <si>
    <t>for each debt obligation:</t>
  </si>
  <si>
    <t>Please complete the following fields for all debt obligations as of the last day of the entity's preceding fiscal year.</t>
  </si>
  <si>
    <t>all debt obligations</t>
  </si>
  <si>
    <t>each debt obligation</t>
  </si>
  <si>
    <r>
      <rPr>
        <sz val="7"/>
        <color theme="1"/>
        <rFont val="Times New Roman"/>
        <family val="1"/>
      </rPr>
      <t xml:space="preserve"> </t>
    </r>
    <r>
      <rPr>
        <sz val="11"/>
        <color theme="1"/>
        <rFont val="Calibri"/>
        <family val="2"/>
        <scheme val="minor"/>
      </rPr>
      <t>the amount of all authorized debt obligations secured by ad valorem taxation</t>
    </r>
  </si>
  <si>
    <t>the principal of all outstanding debt obligations secured by ad valorem taxation</t>
  </si>
  <si>
    <t>the combined principal and interest required to pay all outstanding debt obligations secured by ad valorem taxation on time and in full</t>
  </si>
  <si>
    <t>the combined principal and interest required to pay all outstanding debt obligations secured by ad valorem taxation on time and in full as a per capita amount (cities, counties and school districts only)</t>
  </si>
  <si>
    <t>current credit rating on entity's debt obligations</t>
  </si>
  <si>
    <t>Required for All Debt Obligations in Total</t>
  </si>
  <si>
    <t>Required for Each Debt Obligation Individually</t>
  </si>
  <si>
    <t>the principal of each outstanding debt obligation secured by ad valorem taxation</t>
  </si>
  <si>
    <t>the combined principal and interest required to pay each outstanding debt obligation secured by ad valorem taxation on time and in full</t>
  </si>
  <si>
    <t>presumably the first item in the list would already include this, but maybe we have them check a box identifying whether each debt obligation is secured by ad valorem taxation</t>
  </si>
  <si>
    <t>same note as above</t>
  </si>
  <si>
    <t>credit rating (if desired) for each debt obligation</t>
  </si>
  <si>
    <r>
      <rPr>
        <sz val="7"/>
        <color theme="1"/>
        <rFont val="Times New Roman"/>
        <family val="1"/>
      </rPr>
      <t xml:space="preserve"> </t>
    </r>
    <r>
      <rPr>
        <sz val="11"/>
        <color theme="1"/>
        <rFont val="Calibri"/>
        <family val="2"/>
        <scheme val="minor"/>
      </rPr>
      <t>the amount of all authorized debt obligations secured by ad valorem taxation as a per capita amount (cities, counties and school districts only or by another entity if desired)</t>
    </r>
  </si>
  <si>
    <t>the principal of all outstanding debt obligations secured by ad valorem taxation as a per capita amount (cities, counties and school districts only or by another entity if desired)</t>
  </si>
  <si>
    <t>Please complete this form for each bond series with information as of the last day of the entity's preceding fiscal year.</t>
  </si>
  <si>
    <t>Text field - limit to one sentence?</t>
  </si>
  <si>
    <r>
      <t xml:space="preserve">all of the above (1-5)  limited to </t>
    </r>
    <r>
      <rPr>
        <sz val="11"/>
        <color rgb="FFFF0000"/>
        <rFont val="Calibri"/>
        <family val="2"/>
        <scheme val="minor"/>
      </rPr>
      <t xml:space="preserve">authorized and outstanding </t>
    </r>
    <r>
      <rPr>
        <sz val="11"/>
        <color theme="1"/>
        <rFont val="Calibri"/>
        <family val="2"/>
        <scheme val="minor"/>
      </rPr>
      <t xml:space="preserve">debt obligations secured by ad valorem taxation </t>
    </r>
    <r>
      <rPr>
        <sz val="11"/>
        <color rgb="FFFF0000"/>
        <rFont val="Calibri"/>
        <family val="2"/>
        <scheme val="minor"/>
      </rPr>
      <t xml:space="preserve">expressed as a total </t>
    </r>
  </si>
  <si>
    <r>
      <t xml:space="preserve">cities, counties and school districts must also report </t>
    </r>
    <r>
      <rPr>
        <sz val="11"/>
        <color rgb="FFFF0000"/>
        <rFont val="Calibri"/>
        <family val="2"/>
        <scheme val="minor"/>
      </rPr>
      <t>1-5</t>
    </r>
    <r>
      <rPr>
        <sz val="11"/>
        <color theme="1"/>
        <rFont val="Calibri"/>
        <family val="2"/>
        <scheme val="minor"/>
      </rPr>
      <t xml:space="preserve"> (secured by ad valorem taxation) as per capita amounts</t>
    </r>
  </si>
  <si>
    <r>
      <rPr>
        <sz val="7"/>
        <color theme="1"/>
        <rFont val="Times New Roman"/>
        <family val="1"/>
      </rPr>
      <t xml:space="preserve"> </t>
    </r>
    <r>
      <rPr>
        <sz val="11"/>
        <color theme="1"/>
        <rFont val="Calibri"/>
        <family val="2"/>
        <scheme val="minor"/>
      </rPr>
      <t xml:space="preserve">the amount of all authorized debt obligations </t>
    </r>
  </si>
  <si>
    <t>any per capita amounts per subdivisions not required in the bill</t>
  </si>
  <si>
    <t>explanation of payment sources for the different types of debt</t>
  </si>
  <si>
    <t>any other information the entity considers relevant (see full bill for list), including</t>
  </si>
  <si>
    <t>projected per capita amounts of A-F by subdivision as of the last day of the maximum terms of the most recent debt obligation issued by the political subdivision</t>
  </si>
  <si>
    <t>for each debt obligation</t>
  </si>
  <si>
    <t>City</t>
  </si>
  <si>
    <t>County</t>
  </si>
  <si>
    <t>Independent School District</t>
  </si>
  <si>
    <t>Information related to the Political Subdivision</t>
  </si>
  <si>
    <t>Political subdivision type (click on response cell to see drop-down menu):</t>
  </si>
  <si>
    <t>Contact information for the person submitting this report</t>
  </si>
  <si>
    <t>Total authorized debt obligations:</t>
  </si>
  <si>
    <t>Total principal of all outstanding debt obligations:</t>
  </si>
  <si>
    <t>Combined principal and interest required to pay all outstanding debt obligations on time and in full:</t>
  </si>
  <si>
    <t>Total principal of all outstanding debt obligations secured by ad valorem taxation:</t>
  </si>
  <si>
    <t>Combined principal and interest required to pay all outstanding debt obligations secured by ad valorem taxation on time and in full:</t>
  </si>
  <si>
    <t>Address line 1</t>
  </si>
  <si>
    <t>Address line 2</t>
  </si>
  <si>
    <t>Zip code</t>
  </si>
  <si>
    <t>Moody's</t>
  </si>
  <si>
    <t>S&amp;P</t>
  </si>
  <si>
    <t>Fitch</t>
  </si>
  <si>
    <t>final maturity date</t>
  </si>
  <si>
    <t>total proceeds received</t>
  </si>
  <si>
    <t xml:space="preserve">Source and year of data used to calculate per capita figures: </t>
  </si>
  <si>
    <t>Population total used to calculate per capita figures:</t>
  </si>
  <si>
    <t>Other Governmental Entity (please specify)</t>
  </si>
  <si>
    <t>Yes</t>
  </si>
  <si>
    <t>No</t>
  </si>
  <si>
    <t>Total principal on outstanding debt obligations secured by ad valorem taxation expressed as a per capita amount, projected as of the last day of the maximum term of the most recently issued debt obligation:</t>
  </si>
  <si>
    <t>Total Tax-Supported and Revenue Debt</t>
  </si>
  <si>
    <t xml:space="preserve">NOTE: Please review the information submitted carefully. All submissions will be posted as-is and will not be subject to editing, analysis or manipulation by Comptroller staff. </t>
  </si>
  <si>
    <t>principal issued</t>
  </si>
  <si>
    <t xml:space="preserve">outstanding debt obligation </t>
  </si>
  <si>
    <t>combined principal and interest required to pay each outstanding debt obligation on time and in full</t>
  </si>
  <si>
    <t>principal outstanding</t>
  </si>
  <si>
    <t>secured in any way by ad valorem taxes (Y/N)</t>
  </si>
  <si>
    <t>proceeds spent</t>
  </si>
  <si>
    <t>official stated purpose for which the debt obligation was authorized</t>
  </si>
  <si>
    <t>unrated (Y/N)</t>
  </si>
  <si>
    <t xml:space="preserve">explanation of repayment source </t>
  </si>
  <si>
    <t>comments or additional information per individual debt obligation</t>
  </si>
  <si>
    <t>proceeds unspent</t>
  </si>
  <si>
    <t>Instructions</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</si>
  <si>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</si>
  <si>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</si>
  <si>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Total authorized debt obligations secured by ad valorem taxation expressed as a per capita amount (required for municipalities, counties, and school districts only):</t>
  </si>
  <si>
    <t>140.008(b)(3)(A)</t>
  </si>
  <si>
    <t>Response</t>
  </si>
  <si>
    <t>Optional Item</t>
  </si>
  <si>
    <t>Total principal on outstanding debt obligations secured by ad valorem taxation expressed as a per capita amount:</t>
  </si>
  <si>
    <t>Total combined principal and interest required to pay all outstanding ad valorem-secured debt obligations on time and in full, expressed as a per capita amount:</t>
  </si>
  <si>
    <t>Population total used to calculate per capita figure in #1:</t>
  </si>
  <si>
    <t xml:space="preserve">Source and year of population estimate used to calculate per capita figure in #1: </t>
  </si>
  <si>
    <t xml:space="preserve">The denominator used to calculate per capita figure requested in #1.This is a population total for your entity. </t>
  </si>
  <si>
    <t>The source of population data comprising the denominator of per capita figure in #1.</t>
  </si>
  <si>
    <t>Population total used to calculate per capita figure in #4:</t>
  </si>
  <si>
    <t xml:space="preserve">Source and year of population estimate used to calculate per capita figure in #4: </t>
  </si>
  <si>
    <t xml:space="preserve">The denominator used to calculate per capita figure requested in #4.This is a population total for your entity. </t>
  </si>
  <si>
    <t>The source of population data comprising the denominator of per capita figure in #4.</t>
  </si>
  <si>
    <t>Population total used to calculate per capita figure in #7:</t>
  </si>
  <si>
    <t xml:space="preserve">The denominator used to calculate per capita figure requested in #7.This is a population total for your entity. </t>
  </si>
  <si>
    <t>The source of population data comprising the denominator of per capita figure in #7.</t>
  </si>
  <si>
    <t xml:space="preserve">Source and year of population estimate used to calculate per capita figure in #7: </t>
  </si>
  <si>
    <t>For all political subdivisions</t>
  </si>
  <si>
    <t>140.008(b)(3)(C)</t>
  </si>
  <si>
    <t>Total authorized and outstanding debt obligations secured by ad valorem taxation, expressed as a per capita amount, projected as of the last day of the maximum term of the most recent debt obligation:</t>
  </si>
  <si>
    <t>The source of population projection comprising the denominator of per capita figure in #10.</t>
  </si>
  <si>
    <t xml:space="preserve">The denominator used to calculate per capita figure requested in #10.This is a population projection total for your entity. </t>
  </si>
  <si>
    <t>Population projection total used to calculate per capita figure in #10:</t>
  </si>
  <si>
    <t xml:space="preserve">Source and year of population projection used to calculate per capita figure in #10: </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</si>
  <si>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</si>
  <si>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</si>
  <si>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Population projection total used to calculate per capita figure in #14:</t>
  </si>
  <si>
    <t xml:space="preserve">The denominator used to calculate per capita figure requested in #14.This is a population projection total for your entity. </t>
  </si>
  <si>
    <t>Date of last day of maximum term of most recently issued debt obligation in #14(MM/DD/YYYY):</t>
  </si>
  <si>
    <t xml:space="preserve">Source and year of population projection used to calculate per capita figure in #14: </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</si>
  <si>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</si>
  <si>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The denominator used to calculate per capita figure requested in #18.This is a population projection total for your entity. </t>
  </si>
  <si>
    <t>Population total used to calculate per capita figure in #18:</t>
  </si>
  <si>
    <t xml:space="preserve">Source and year of population estimate used to calculate projected per capita figure in #18: </t>
  </si>
  <si>
    <t>Date of last day of maximum term of most recently issued debt obligation in #18(MM/DD/YYYY):</t>
  </si>
  <si>
    <t>The source of the population projection comprising the denominator of per capita figure in #18.</t>
  </si>
  <si>
    <t>The source of the population projection comprising the denominator of per capita figure in #14.</t>
  </si>
  <si>
    <t>Other Rating Source (if applicable)</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</si>
  <si>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</si>
  <si>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other rating (if applicable)</t>
  </si>
  <si>
    <t>Total debt secured by Ad Valorem Taxation (includes combination tax and revenue debt obligations)</t>
  </si>
  <si>
    <t>Per Capita Total Debt secured by Ad Valorem Taxation  (includes combination tax and revenue debt obligations)</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</si>
  <si>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</si>
  <si>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</si>
  <si>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</si>
  <si>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</si>
  <si>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</si>
  <si>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Water District as defined by Section 49.001 of the Water Code</t>
  </si>
  <si>
    <t>Community/Junior College District</t>
  </si>
  <si>
    <t>If debt is conduit or component debt, enter related entity name here:</t>
  </si>
  <si>
    <t>current credit rating (enter any that apply)</t>
  </si>
  <si>
    <t>Instructions and Glossary</t>
  </si>
  <si>
    <t>References, Local Government Code</t>
  </si>
  <si>
    <t>Item #</t>
  </si>
  <si>
    <t>Total authorized debt obligations secured by ad valorem taxation:</t>
  </si>
  <si>
    <t xml:space="preserve">Per House Bill 1378 (84R), all political subdivisions must annually report specific information on their debt obligations. This form is designed to capture that information. Political subdivisions may either complete this form and electroncially submit it to the Comptroller or may post the required information in this form on their web sites. Note that blue areas of this workbook signify required information, while yellow areas indicate optional information. Consult Tab 6 of this workbook for instructions and definitions. Save this form as "Annual Local Debt Report_Name of Political Subdivision_2016". </t>
  </si>
  <si>
    <t>Political subdivision name</t>
  </si>
  <si>
    <t>Political subdivision physical address</t>
  </si>
  <si>
    <t>Political subdivision main telephone number</t>
  </si>
  <si>
    <t>Most recently completed fiscal year (mm/dd/yyyy-mm/dd/yyyy) for which data will be reported in this form</t>
  </si>
  <si>
    <t>Name</t>
  </si>
  <si>
    <t>Title</t>
  </si>
  <si>
    <t>Email</t>
  </si>
  <si>
    <t>Phone</t>
  </si>
  <si>
    <r>
      <t xml:space="preserve">For political subdivisions </t>
    </r>
    <r>
      <rPr>
        <b/>
        <i/>
        <sz val="12"/>
        <color theme="1"/>
        <rFont val="Arial"/>
        <family val="2"/>
      </rPr>
      <t>other than</t>
    </r>
    <r>
      <rPr>
        <b/>
        <sz val="12"/>
        <color theme="1"/>
        <rFont val="Arial"/>
        <family val="2"/>
      </rPr>
      <t xml:space="preserve"> school districts, muncipalities and counties</t>
    </r>
  </si>
  <si>
    <t xml:space="preserve">Total authorized debt obligations secured by ad valorem taxation expressed as a per capita amount for political subdivisions other than municipalities, school districts and counties. </t>
  </si>
  <si>
    <t>Tab 1</t>
  </si>
  <si>
    <t>Tab 2</t>
  </si>
  <si>
    <t>Tab 3</t>
  </si>
  <si>
    <t>Tab 4</t>
  </si>
  <si>
    <t>Tab 5</t>
  </si>
  <si>
    <t>Tab 6</t>
  </si>
  <si>
    <t>Contact Information</t>
  </si>
  <si>
    <t>Summary of Debt Obligations</t>
  </si>
  <si>
    <t>Individual Debt Obligations</t>
  </si>
  <si>
    <t>Additional Notes</t>
  </si>
  <si>
    <t>Optional Reporting</t>
  </si>
  <si>
    <t>End of Worksheet</t>
  </si>
  <si>
    <t>Williamson County</t>
  </si>
  <si>
    <t>710 South Main Street</t>
  </si>
  <si>
    <t>Suite 301</t>
  </si>
  <si>
    <t>Georgetown</t>
  </si>
  <si>
    <t xml:space="preserve">Williamson </t>
  </si>
  <si>
    <t>(512) 943-1500</t>
  </si>
  <si>
    <t>10/01/2015-09/30/16</t>
  </si>
  <si>
    <t>Melanie Denny</t>
  </si>
  <si>
    <t>Financial Director</t>
  </si>
  <si>
    <t>mdenny@wilco.org</t>
  </si>
  <si>
    <t>Bonded Debt:</t>
  </si>
  <si>
    <t>Political subdivision home page</t>
  </si>
  <si>
    <t>www.wilco.org</t>
  </si>
  <si>
    <t>Authorized Unissued:*</t>
  </si>
  <si>
    <t>Total:</t>
  </si>
  <si>
    <t>Refunding Bonds, Series 2005</t>
  </si>
  <si>
    <t>Refunding Bonds, Series 2004A</t>
  </si>
  <si>
    <t>Refunding of 2000 (16,700,000) and 2000A (43,900,000)</t>
  </si>
  <si>
    <t>Refunding of 2001 GO (47,375,000) and 2002 GO (36,985,000)</t>
  </si>
  <si>
    <t>Refunding Bonds, Series 2006</t>
  </si>
  <si>
    <t>Refunding of 2001 Road (28,160,000) and 2002 Road (63,205,000)</t>
  </si>
  <si>
    <t>Limited Tax Bonds, Series 2009</t>
  </si>
  <si>
    <t>Pass Through Toll, Series 2009</t>
  </si>
  <si>
    <t>Pass Through Toll, Series 2010</t>
  </si>
  <si>
    <t>Refunding Bonds, Series 2010</t>
  </si>
  <si>
    <t>Refunding of 2001 Road (1,150,000), 2002A GO (3,050,000) and 2006 Pass Through Toll Bonds (8,035,000)</t>
  </si>
  <si>
    <t>Road Bonds, Series 2011</t>
  </si>
  <si>
    <t>Refunding Bonds, Series 2011</t>
  </si>
  <si>
    <t>Refunding of 2004 Road (21,440,000), 2004A Refunding (5,750,000) and 2006 Pass Through Toll Bonds (11,025,000)</t>
  </si>
  <si>
    <t>Pass Through Toll, Series 2011</t>
  </si>
  <si>
    <t>Refunding Bonds, Series 2012</t>
  </si>
  <si>
    <t>Refunding Bonds, Taxable Series 2012</t>
  </si>
  <si>
    <t>Refunding of 2004 Road (8,820,000), 2006 Road (39,195,000), 2006 CO (24,535,000), 2006 PTTOLL (2,270,000), and 2007 Road (70,605,000)</t>
  </si>
  <si>
    <t>Refunding of 2004A (3,165,000) and 2004 Roads (27,415,000)</t>
  </si>
  <si>
    <t>Refunding Bonds, Series 2013</t>
  </si>
  <si>
    <t>Pass Through Toll, Series 2013</t>
  </si>
  <si>
    <t xml:space="preserve">Road Bonds, Series 2014 </t>
  </si>
  <si>
    <t>Park Bonds, Series 2014</t>
  </si>
  <si>
    <t>Refunding Bonds, Series 2014</t>
  </si>
  <si>
    <t>Refunding Bonds, Series 2015</t>
  </si>
  <si>
    <t>Williamson County - Additional Notes</t>
  </si>
  <si>
    <t>Refunding of 2006 Refunding (59,810,000) and 2006A Refunding (12,610,000)</t>
  </si>
  <si>
    <t>Refunding Bonds, Taxable Series 2015</t>
  </si>
  <si>
    <t>Refunding of 2005 Refunding (26,970,000)</t>
  </si>
  <si>
    <t>Road Bonds, Series 2015</t>
  </si>
  <si>
    <t>Certificate of Obligation, Series 2015</t>
  </si>
  <si>
    <t>Refunding, Series 2015A</t>
  </si>
  <si>
    <t>Refunding of 2006 Refunding (15,785,000) and 2006A Refunding (1,885,000)</t>
  </si>
  <si>
    <t>Park Bonds, Series 2016</t>
  </si>
  <si>
    <t>Refunding, Series 2016</t>
  </si>
  <si>
    <t>Refunding of 2009 Tax bonds (1,330,000), 2009 PTTOLL (6,585,000), PTTOLL (10,370,000), and 2011 Road Bonds (20,785,000)</t>
  </si>
  <si>
    <t>Road District Bonds</t>
  </si>
  <si>
    <t>Avery Refunding, Series 2012</t>
  </si>
  <si>
    <t>Refunding on Avery Ranch 2002 Road Bonds (695,000), 2003 Road Bonds (2,510,000) and Road Bonds (4,330,000)</t>
  </si>
  <si>
    <t>Avery Refunding, Series 2016</t>
  </si>
  <si>
    <t>Refunding on Avery Ranch 2007 Road Bonds (2,845,000)</t>
  </si>
  <si>
    <t>Pearson Place Road Bonds, Series 2016</t>
  </si>
  <si>
    <t>TOTAL</t>
  </si>
  <si>
    <t>Williamson County 9.30.2016</t>
  </si>
  <si>
    <t>U.S. Census Bureau</t>
  </si>
  <si>
    <t>U.S. Census Bureau, 2016</t>
  </si>
  <si>
    <t>Williamson County 09.30.2016</t>
  </si>
  <si>
    <t>NA</t>
  </si>
  <si>
    <t>*The authorized unissued is Voter Approved Road Bonds on November 5, 2013</t>
  </si>
  <si>
    <t>AAA</t>
  </si>
  <si>
    <t>Williamson County Bonds:</t>
  </si>
  <si>
    <t>Pay for constructing, improving, renovating, equipping and acquiring land, buildings, and facilities for park and recreational purposes as set forh in Proposition 2 as approved by voters on November 5, 2013 and to pay costs issuance related to the Bonds.</t>
  </si>
  <si>
    <t>Bonds will be used for designing, developing, financing, constructing, maintaining, operating, extending, expanding, or improving roads on the state highway system located in the County or, as continuation of the project or facility, in adjacent County and paying the costs of issuing the bonds.</t>
  </si>
  <si>
    <t xml:space="preserve">Bonds will be used for designing, developing, financing, constructing, maintaining, operating, extending, expanding, or improving roads on the state highway system located in the County or, as continuation of the project or facility, in adjacent County and apythe costs of issuing bonds. </t>
  </si>
  <si>
    <t>Bonds will be used for constructing, improving, renovating, equipping and acquiring land, buildings and facilities for park and recreational purposes, including parkland, open space/preserve land, scenic easement, trail acquisition and pedestrian and bike trail improvements and paying the costs for issuing bonds.</t>
  </si>
  <si>
    <t>Bonds will be used for road improvements in the County and to pay the costs of issuance of the bonds.</t>
  </si>
  <si>
    <t>Bonds will be used for constructin, acquiring by purchase, maintaining and operating macadamized, graveled or paved roads and turnpikes and related bridges, trails, drainage work and other similar improvements, including reimbursing the developer for construction of the four-lane divided portion of Neenah Avenue within the District. Funding approximately 12 months' capitalized interest on the Bonds and paying costs associated with the issuance of the bonds.</t>
  </si>
  <si>
    <t>Bonds will be used for advance refunding of existing unlimited tax debt of the County and pay costs of issuance of the bonds.</t>
  </si>
  <si>
    <t>Aaa</t>
  </si>
  <si>
    <t>Aa2</t>
  </si>
  <si>
    <t>AA+</t>
  </si>
  <si>
    <t>Bonds will be used for designing, developing, financing, constructing, maintaining, operating, extending, expanding, or improving roads on the state highway system located in the County or, as continuation of the project or facility, in adjacent County and paying the cost of issuing the bonds.</t>
  </si>
  <si>
    <t>AA</t>
  </si>
  <si>
    <t>AA-</t>
  </si>
  <si>
    <t>Bonds will be used for constructing, improving, renovating, equipping and acquiring land, buildings and facilities for park and recreational purposes, including parkland, open space/preserve land, scenic easement, trail acquisition and pedestrian and bike trail improvements and paying costs of issuing the bonds.</t>
  </si>
  <si>
    <t>Refunding of 2006 Road (2,085,000), 2006 CO (2,105,000), 2007A (11,325,000) and 2007 Road (55,950,000)</t>
  </si>
  <si>
    <t>Refunding of 2006 CO (2,005,000), 2006 Road Bonds (1,985,000), 2007 Road Bonds (5,050,000), 2007A Park Bonds (485,000), 2009 PTTOLL (61,310,000), and 2009 Ltd Tax Bonds (3,260,000)</t>
  </si>
  <si>
    <t xml:space="preserve">Refund Unlimited Tax Refunding Bonds, Series 2006 and Series 2006A for debt service savings. </t>
  </si>
  <si>
    <t>Blended Component Unit</t>
  </si>
  <si>
    <t>Not Rated</t>
  </si>
  <si>
    <t>Texas Comptroller's Annual Local Debt Report</t>
  </si>
  <si>
    <t>1)</t>
  </si>
  <si>
    <t>2)</t>
  </si>
  <si>
    <t>3)</t>
  </si>
  <si>
    <t>4)</t>
  </si>
  <si>
    <t>5)</t>
  </si>
  <si>
    <t>The bond issuance was a private placement refunding with Wells Fargo. No bond rating was necessary for the refunding</t>
  </si>
  <si>
    <t>of these bonds.</t>
  </si>
  <si>
    <t>Bonds will be used to advance refund a portion of the existing debt of the County and pay for the cost issuance for the bonds.</t>
  </si>
  <si>
    <t xml:space="preserve">Bonds will be used to advance refund a portion of the existing debt of the County and pay the costs of issuance of the bonds. </t>
  </si>
  <si>
    <t>Bonds will be used for designing, developing, financing, constructing, maintaining, operating, extending, expanding, or improving roads on the state highway system located in the County or, as continuation of the project or facility, in adjacent County and Capitalizing twenty-four month's of interest of the bonds and pay cost of issuing bonds.</t>
  </si>
  <si>
    <t>Bonds will be used to refund certain amounts of the County's oustanding obligations and to pay the related costs of issuing bonds.</t>
  </si>
  <si>
    <t>Bonds will be used to advance refund certain amounts of the County's outstanding ad valorem tax obligations to achieve a debt service savings and to pay costs associated with the issuance of the Bonds.</t>
  </si>
  <si>
    <t>Bonds will be used to advance refund certain amount of the County's outstanding ad valorem tax obligations to achieve a debt service savings and to pay costs associated with the issuance of the Bonds.</t>
  </si>
  <si>
    <t>Bonds will be used to advance refund a certain amounts of the County's outstanding ad valorem tax obligations to achieve a debt service savings and to pay costs associated with the issuance of the Bonds.</t>
  </si>
  <si>
    <t>Bonds will be used to currently refund certain amounts of the County's outstanding ad valorem tax obligations to achieve a debt service savings and to pay the costs of issuance related to the Bonds.</t>
  </si>
  <si>
    <t>Certificates will be used for constructing, improving, renovating, purchasing any necessary land and equipment County buildings and facilities including constructing, improving, renovating and equipping the Georgetown Annex at 151 Wilco Way, County public safety  buildings, North Campus improvements for Sheriff's Office, EMS and Hazmat at SE Inner Loop, and Sheriff's Office training facilities north of Hutto. Certificates willl also pay for any related cost issuances on the bonds.</t>
  </si>
  <si>
    <t>Bonds are being issued to  currently refund a portion of the District's outstanding bonds  to achieve a debt service savings and pay costs associated with issuing bonds.</t>
  </si>
  <si>
    <t>In 2006, TXDOT (Texas Department of Transportation) and Williamson County signed an agreement to build US 183A, US 79 (3 sections), IH-35 Turnaround Bridge in Georgetown at Hwy 29, RM 2338, and FM 1660. Upon completion of the roadways, TXDOT will reimburse Williamson County a maximum of $151,942,000. The reimbursement will be paid semi-annually based on $0.10 per vehicle mile traveled to allow no more than $15,194,200 reimbursed annually. This debt is secured by ad valorem tax but is being paid from payments made by the state.</t>
  </si>
  <si>
    <t>The 2006 issuance of the Pass Through Toll in the amount of $27,000,000 is not reimbursed from TXDOT as it is the County's share of the Pass Through Agreement.</t>
  </si>
  <si>
    <t xml:space="preserve">Avery Ranch Road District was formed by the Commissioners Court in 2001.  The district was created to construct and reimburse the developer for the four-lane divided road known as Avery Ranch Boulevard.  Ad valorem taxes are collected to pay the debt.  Avery Ranch Road District is a blended component unit.  </t>
  </si>
  <si>
    <t xml:space="preserve">Pearson Place Road District was formed by the Commissioners Court in 2010.  The district was created to construct and reimburse the developer for the four-lane divided road known as Neenah Avenue.  Ad valorem taxes are collected to pay the debt.  Pearson Place Road District is a blended component unit.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</si>
</sst>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quot;$&quot;#,##0.00"/>
    <numFmt numFmtId="165" formatCode="[$-F800]dddd\,\ mmmm\ dd\,\ yyyy"/>
    <numFmt numFmtId="166" formatCode="_(* #,##0_);_(* \(#,##0\);_(* &quot;-&quot;??_);_(@_)"/>
    <numFmt numFmtId="167" formatCode="_(&quot;$&quot;* #,##0_);_(&quot;$&quot;* \(#,##0\);_(&quot;$&quot;* &quot;-&quot;??_);_(@_)"/>
    <numFmt numFmtId="168" formatCode="&quot;$&quot;#,##0"/>
    <numFmt numFmtId="169" formatCode="0_);\(0\)"/>
  </numFmts>
  <fonts count="28" x14ac:knownFonts="1">
    <font>
      <sz val="11"/>
      <color theme="1"/>
      <name val="Calibri"/>
      <family val="2"/>
      <scheme val="minor"/>
    </font>
    <font>
      <b/>
      <sz val="11"/>
      <color theme="1"/>
      <name val="Calibri"/>
      <family val="2"/>
      <scheme val="minor"/>
    </font>
    <font>
      <sz val="11"/>
      <color theme="1"/>
      <name val="Symbol"/>
      <family val="1"/>
      <charset val="2"/>
    </font>
    <font>
      <sz val="7"/>
      <color theme="1"/>
      <name val="Times New Roman"/>
      <family val="1"/>
    </font>
    <font>
      <sz val="11"/>
      <color rgb="FFFF0000"/>
      <name val="Calibri"/>
      <family val="2"/>
      <scheme val="minor"/>
    </font>
    <font>
      <u/>
      <sz val="11"/>
      <color theme="10"/>
      <name val="Calibri"/>
      <family val="2"/>
      <scheme val="minor"/>
    </font>
    <font>
      <b/>
      <sz val="12"/>
      <color theme="1"/>
      <name val="Calibri"/>
      <family val="2"/>
      <scheme val="minor"/>
    </font>
    <font>
      <i/>
      <sz val="11"/>
      <color theme="1"/>
      <name val="Calibri"/>
      <family val="2"/>
      <scheme val="minor"/>
    </font>
    <font>
      <b/>
      <sz val="12"/>
      <name val="Arial"/>
      <family val="2"/>
    </font>
    <font>
      <sz val="12"/>
      <color theme="1"/>
      <name val="Arial"/>
      <family val="2"/>
    </font>
    <font>
      <u/>
      <sz val="12"/>
      <color theme="10"/>
      <name val="Arial"/>
      <family val="2"/>
    </font>
    <font>
      <b/>
      <sz val="12"/>
      <color theme="1"/>
      <name val="Arial"/>
      <family val="2"/>
    </font>
    <font>
      <sz val="12"/>
      <name val="Arial"/>
      <family val="2"/>
    </font>
    <font>
      <i/>
      <sz val="12"/>
      <color theme="1"/>
      <name val="Arial"/>
      <family val="2"/>
    </font>
    <font>
      <b/>
      <i/>
      <sz val="12"/>
      <color theme="1"/>
      <name val="Arial"/>
      <family val="2"/>
    </font>
    <font>
      <sz val="12"/>
      <color theme="0"/>
      <name val="Arial"/>
      <family val="2"/>
    </font>
    <font>
      <sz val="11"/>
      <color theme="1"/>
      <name val="Calibri"/>
      <family val="2"/>
      <scheme val="minor"/>
    </font>
    <font>
      <sz val="12"/>
      <color theme="1"/>
      <name val="Times New Roman"/>
      <family val="1"/>
    </font>
    <font>
      <sz val="11"/>
      <color theme="1"/>
      <name val="Times New Roman"/>
      <family val="1"/>
    </font>
    <font>
      <b/>
      <sz val="12"/>
      <color theme="1"/>
      <name val="Times New Roman"/>
      <family val="1"/>
    </font>
    <font>
      <sz val="11"/>
      <color theme="1"/>
      <name val="Arial"/>
      <family val="2"/>
    </font>
    <font>
      <b/>
      <sz val="14"/>
      <color theme="1"/>
      <name val="Times New Roman"/>
      <family val="1"/>
    </font>
    <font>
      <b/>
      <sz val="14"/>
      <name val="Times New Roman"/>
      <family val="1"/>
    </font>
    <font>
      <i/>
      <sz val="12"/>
      <color theme="1"/>
      <name val="Times New Roman"/>
      <family val="1"/>
    </font>
    <font>
      <i/>
      <sz val="11"/>
      <color theme="1"/>
      <name val="Times New Roman"/>
      <family val="1"/>
    </font>
    <font>
      <b/>
      <sz val="12"/>
      <name val="Times New Roman"/>
      <family val="1"/>
    </font>
    <font>
      <sz val="12"/>
      <name val="Times New Roman"/>
      <family val="1"/>
    </font>
    <font>
      <b/>
      <sz val="12"/>
      <color rgb="FFFF0000"/>
      <name val="Times New Roman"/>
      <family val="1"/>
    </font>
  </fonts>
  <fills count="9">
    <fill>
      <patternFill patternType="none"/>
    </fill>
    <fill>
      <patternFill patternType="gray125"/>
    </fill>
    <fill>
      <patternFill patternType="solid">
        <fgColor theme="4"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0"/>
        <bgColor theme="4" tint="0.79998168889431442"/>
      </patternFill>
    </fill>
    <fill>
      <patternFill patternType="solid">
        <fgColor rgb="FFFFFF99"/>
        <bgColor indexed="64"/>
      </patternFill>
    </fill>
    <fill>
      <patternFill patternType="solid">
        <fgColor theme="0" tint="-0.249977111117893"/>
        <bgColor indexed="64"/>
      </patternFill>
    </fill>
    <fill>
      <patternFill patternType="solid">
        <fgColor theme="3" tint="0.59999389629810485"/>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theme="4" tint="0.39997558519241921"/>
      </right>
      <top style="thin">
        <color theme="4" tint="0.39997558519241921"/>
      </top>
      <bottom style="thin">
        <color theme="4" tint="0.3999755851924192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top style="thin">
        <color auto="1"/>
      </top>
      <bottom style="double">
        <color auto="1"/>
      </bottom>
      <diagonal/>
    </border>
    <border>
      <left style="thin">
        <color auto="1"/>
      </left>
      <right/>
      <top/>
      <bottom style="thin">
        <color auto="1"/>
      </bottom>
      <diagonal/>
    </border>
    <border>
      <left/>
      <right style="thin">
        <color auto="1"/>
      </right>
      <top/>
      <bottom/>
      <diagonal/>
    </border>
  </borders>
  <cellStyleXfs count="4">
    <xf numFmtId="0" fontId="0" fillId="0" borderId="0"/>
    <xf numFmtId="0" fontId="5" fillId="0" borderId="0" applyNumberFormat="0" applyFill="0" applyBorder="0" applyAlignment="0" applyProtection="0"/>
    <xf numFmtId="43" fontId="16" fillId="0" borderId="0" applyFont="0" applyFill="0" applyBorder="0" applyAlignment="0" applyProtection="0"/>
    <xf numFmtId="44" fontId="16" fillId="0" borderId="0" applyFont="0" applyFill="0" applyBorder="0" applyAlignment="0" applyProtection="0"/>
  </cellStyleXfs>
  <cellXfs count="150">
    <xf numFmtId="0" fontId="0" fillId="0" borderId="0" xfId="0"/>
    <xf numFmtId="0" fontId="0" fillId="0" borderId="0" xfId="0" applyFont="1" applyAlignment="1">
      <alignment horizontal="left" vertical="center"/>
    </xf>
    <xf numFmtId="0" fontId="1" fillId="0" borderId="0" xfId="0" applyFont="1"/>
    <xf numFmtId="0" fontId="2" fillId="2" borderId="0" xfId="0" applyFont="1" applyFill="1" applyAlignment="1">
      <alignment horizontal="left" vertical="center"/>
    </xf>
    <xf numFmtId="0" fontId="0" fillId="2" borderId="0" xfId="0" applyFont="1" applyFill="1" applyAlignment="1">
      <alignment horizontal="left" vertical="center"/>
    </xf>
    <xf numFmtId="0" fontId="0" fillId="3" borderId="0" xfId="0" applyFont="1" applyFill="1" applyAlignment="1">
      <alignment horizontal="left" vertical="center"/>
    </xf>
    <xf numFmtId="0" fontId="2" fillId="3" borderId="0" xfId="0" applyFont="1" applyFill="1" applyAlignment="1">
      <alignment horizontal="left" vertical="center" indent="1"/>
    </xf>
    <xf numFmtId="0" fontId="0" fillId="2" borderId="0" xfId="0" applyFill="1"/>
    <xf numFmtId="0" fontId="0" fillId="3" borderId="0" xfId="0" applyFill="1"/>
    <xf numFmtId="0" fontId="0" fillId="0" borderId="0" xfId="0" applyBorder="1"/>
    <xf numFmtId="0" fontId="0" fillId="4" borderId="8" xfId="0" applyFont="1" applyFill="1" applyBorder="1"/>
    <xf numFmtId="0" fontId="0" fillId="4" borderId="0" xfId="0" applyFill="1"/>
    <xf numFmtId="0" fontId="0" fillId="5" borderId="8" xfId="0" applyFont="1" applyFill="1" applyBorder="1"/>
    <xf numFmtId="0" fontId="0" fillId="0" borderId="0" xfId="0" applyAlignment="1">
      <alignment wrapText="1"/>
    </xf>
    <xf numFmtId="0" fontId="0" fillId="0" borderId="0" xfId="0" applyBorder="1" applyAlignment="1">
      <alignment wrapText="1"/>
    </xf>
    <xf numFmtId="0" fontId="7" fillId="0" borderId="0" xfId="0" applyFont="1"/>
    <xf numFmtId="0" fontId="6" fillId="0" borderId="0" xfId="0" applyFont="1" applyBorder="1" applyAlignment="1"/>
    <xf numFmtId="0" fontId="9" fillId="0" borderId="0" xfId="0" applyFont="1"/>
    <xf numFmtId="0" fontId="9" fillId="4" borderId="0" xfId="0" applyFont="1" applyFill="1" applyBorder="1" applyAlignment="1">
      <alignment wrapText="1"/>
    </xf>
    <xf numFmtId="0" fontId="9" fillId="0" borderId="6" xfId="0" applyFont="1" applyBorder="1" applyAlignment="1">
      <alignment horizontal="right" wrapText="1"/>
    </xf>
    <xf numFmtId="164" fontId="0" fillId="8" borderId="1" xfId="0" applyNumberFormat="1" applyFill="1" applyBorder="1" applyAlignment="1">
      <alignment wrapText="1"/>
    </xf>
    <xf numFmtId="2" fontId="0" fillId="8" borderId="1" xfId="0" applyNumberFormat="1" applyFill="1" applyBorder="1" applyAlignment="1">
      <alignment wrapText="1"/>
    </xf>
    <xf numFmtId="0" fontId="0" fillId="8" borderId="1" xfId="0" applyFill="1" applyBorder="1" applyAlignment="1">
      <alignment wrapText="1"/>
    </xf>
    <xf numFmtId="0" fontId="9" fillId="0" borderId="0" xfId="0" applyFont="1" applyAlignment="1">
      <alignment wrapText="1"/>
    </xf>
    <xf numFmtId="0" fontId="9" fillId="0" borderId="1" xfId="0" applyFont="1" applyBorder="1" applyAlignment="1">
      <alignment wrapText="1"/>
    </xf>
    <xf numFmtId="0" fontId="9" fillId="0" borderId="1" xfId="0" applyFont="1" applyBorder="1"/>
    <xf numFmtId="0" fontId="11" fillId="0" borderId="1" xfId="0" applyFont="1" applyBorder="1" applyAlignment="1">
      <alignment horizontal="left" wrapText="1"/>
    </xf>
    <xf numFmtId="0" fontId="11" fillId="0" borderId="1" xfId="0" applyFont="1" applyBorder="1" applyAlignment="1">
      <alignment wrapText="1"/>
    </xf>
    <xf numFmtId="0" fontId="8" fillId="0" borderId="1" xfId="0" applyFont="1" applyBorder="1" applyAlignment="1">
      <alignment wrapText="1"/>
    </xf>
    <xf numFmtId="0" fontId="8" fillId="0" borderId="1" xfId="0" applyFont="1" applyBorder="1"/>
    <xf numFmtId="0" fontId="12" fillId="4" borderId="1" xfId="0" applyFont="1" applyFill="1" applyBorder="1" applyAlignment="1">
      <alignment wrapText="1"/>
    </xf>
    <xf numFmtId="0" fontId="12" fillId="0" borderId="1" xfId="0" applyFont="1" applyBorder="1" applyAlignment="1">
      <alignment wrapText="1"/>
    </xf>
    <xf numFmtId="0" fontId="12" fillId="4" borderId="1" xfId="0" applyFont="1" applyFill="1" applyBorder="1" applyAlignment="1">
      <alignment horizontal="left" vertical="center" wrapText="1"/>
    </xf>
    <xf numFmtId="14" fontId="9" fillId="6" borderId="1" xfId="0" applyNumberFormat="1" applyFont="1" applyFill="1" applyBorder="1"/>
    <xf numFmtId="0" fontId="10" fillId="0" borderId="0" xfId="1" applyFont="1"/>
    <xf numFmtId="0" fontId="15" fillId="0" borderId="0" xfId="0" applyFont="1"/>
    <xf numFmtId="0" fontId="5" fillId="0" borderId="0" xfId="1"/>
    <xf numFmtId="166" fontId="0" fillId="0" borderId="0" xfId="2" applyNumberFormat="1" applyFont="1"/>
    <xf numFmtId="0" fontId="5" fillId="4" borderId="0" xfId="1" applyFill="1"/>
    <xf numFmtId="0" fontId="17" fillId="0" borderId="0" xfId="0" applyFont="1"/>
    <xf numFmtId="0" fontId="18" fillId="0" borderId="0" xfId="0" applyFont="1"/>
    <xf numFmtId="3" fontId="18" fillId="0" borderId="0" xfId="0" applyNumberFormat="1" applyFont="1"/>
    <xf numFmtId="166" fontId="18" fillId="0" borderId="0" xfId="2" applyNumberFormat="1" applyFont="1"/>
    <xf numFmtId="166" fontId="18" fillId="0" borderId="14" xfId="0" applyNumberFormat="1" applyFont="1" applyBorder="1"/>
    <xf numFmtId="166" fontId="18" fillId="0" borderId="14" xfId="2" applyNumberFormat="1" applyFont="1" applyBorder="1"/>
    <xf numFmtId="167" fontId="0" fillId="0" borderId="0" xfId="3" applyNumberFormat="1" applyFont="1"/>
    <xf numFmtId="168" fontId="0" fillId="0" borderId="0" xfId="0" applyNumberFormat="1"/>
    <xf numFmtId="0" fontId="0" fillId="0" borderId="0" xfId="0" applyAlignment="1">
      <alignment horizontal="center"/>
    </xf>
    <xf numFmtId="169" fontId="0" fillId="0" borderId="0" xfId="2" applyNumberFormat="1" applyFont="1"/>
    <xf numFmtId="3" fontId="9" fillId="6" borderId="1" xfId="0" applyNumberFormat="1" applyFont="1" applyFill="1" applyBorder="1" applyAlignment="1"/>
    <xf numFmtId="0" fontId="9" fillId="6" borderId="1" xfId="0" applyNumberFormat="1" applyFont="1" applyFill="1" applyBorder="1" applyAlignment="1">
      <alignment wrapText="1"/>
    </xf>
    <xf numFmtId="166" fontId="9" fillId="6" borderId="1" xfId="2" applyNumberFormat="1" applyFont="1" applyFill="1" applyBorder="1"/>
    <xf numFmtId="0" fontId="9" fillId="6" borderId="1" xfId="0" applyFont="1" applyFill="1" applyBorder="1" applyAlignment="1">
      <alignment wrapText="1"/>
    </xf>
    <xf numFmtId="0" fontId="18" fillId="0" borderId="0" xfId="0" applyFont="1" applyFill="1" applyAlignment="1">
      <alignment vertical="top" wrapText="1"/>
    </xf>
    <xf numFmtId="0" fontId="18" fillId="0" borderId="0" xfId="0" applyFont="1" applyFill="1" applyAlignment="1">
      <alignment horizontal="left" vertical="top" wrapText="1"/>
    </xf>
    <xf numFmtId="0" fontId="20" fillId="0" borderId="0" xfId="0" applyFont="1" applyAlignment="1">
      <alignment wrapText="1"/>
    </xf>
    <xf numFmtId="168" fontId="19" fillId="4" borderId="2" xfId="0" applyNumberFormat="1" applyFont="1" applyFill="1" applyBorder="1" applyAlignment="1">
      <alignment horizontal="left" wrapText="1"/>
    </xf>
    <xf numFmtId="0" fontId="19" fillId="4" borderId="2" xfId="0" applyFont="1" applyFill="1" applyBorder="1" applyAlignment="1">
      <alignment horizontal="left" wrapText="1"/>
    </xf>
    <xf numFmtId="0" fontId="17" fillId="0" borderId="0" xfId="0" applyFont="1" applyAlignment="1">
      <alignment wrapText="1"/>
    </xf>
    <xf numFmtId="0" fontId="21" fillId="2" borderId="15"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19" fillId="4" borderId="1" xfId="0" applyFont="1" applyFill="1" applyBorder="1" applyAlignment="1">
      <alignment horizontal="left" vertical="center" wrapText="1"/>
    </xf>
    <xf numFmtId="167" fontId="17" fillId="4" borderId="1" xfId="3" applyNumberFormat="1" applyFont="1" applyFill="1" applyBorder="1" applyAlignment="1">
      <alignment horizontal="left" vertical="center" wrapText="1"/>
    </xf>
    <xf numFmtId="164" fontId="17" fillId="4" borderId="1" xfId="0" applyNumberFormat="1" applyFont="1" applyFill="1" applyBorder="1" applyAlignment="1">
      <alignment wrapText="1"/>
    </xf>
    <xf numFmtId="168" fontId="17" fillId="4" borderId="1" xfId="0" applyNumberFormat="1" applyFont="1" applyFill="1" applyBorder="1" applyAlignment="1">
      <alignment wrapText="1"/>
    </xf>
    <xf numFmtId="165" fontId="17" fillId="4" borderId="1" xfId="0" applyNumberFormat="1" applyFont="1" applyFill="1" applyBorder="1" applyAlignment="1">
      <alignment wrapText="1"/>
    </xf>
    <xf numFmtId="0" fontId="17" fillId="0" borderId="1" xfId="0" applyFont="1" applyBorder="1" applyAlignment="1">
      <alignment horizontal="center" wrapText="1"/>
    </xf>
    <xf numFmtId="168" fontId="17" fillId="0" borderId="1" xfId="0" applyNumberFormat="1" applyFont="1" applyBorder="1" applyAlignment="1">
      <alignment wrapText="1"/>
    </xf>
    <xf numFmtId="164" fontId="17" fillId="0" borderId="1" xfId="0" applyNumberFormat="1" applyFont="1" applyBorder="1" applyAlignment="1">
      <alignment wrapText="1"/>
    </xf>
    <xf numFmtId="0" fontId="17" fillId="0" borderId="1" xfId="0" applyFont="1" applyBorder="1" applyAlignment="1">
      <alignment wrapText="1"/>
    </xf>
    <xf numFmtId="0" fontId="23" fillId="4" borderId="1" xfId="0" applyFont="1" applyFill="1" applyBorder="1"/>
    <xf numFmtId="0" fontId="17" fillId="4" borderId="1" xfId="0" applyFont="1" applyFill="1" applyBorder="1" applyAlignment="1">
      <alignment horizontal="left" vertical="center" wrapText="1"/>
    </xf>
    <xf numFmtId="0" fontId="17" fillId="0" borderId="1" xfId="0" applyFont="1" applyFill="1" applyBorder="1" applyAlignment="1">
      <alignment wrapText="1"/>
    </xf>
    <xf numFmtId="0" fontId="17" fillId="4" borderId="1" xfId="0" applyFont="1" applyFill="1" applyBorder="1"/>
    <xf numFmtId="0" fontId="23" fillId="4" borderId="1" xfId="0" applyFont="1" applyFill="1" applyBorder="1" applyAlignment="1">
      <alignment wrapText="1"/>
    </xf>
    <xf numFmtId="0" fontId="17" fillId="4" borderId="1" xfId="0" applyFont="1" applyFill="1" applyBorder="1" applyAlignment="1">
      <alignment wrapText="1"/>
    </xf>
    <xf numFmtId="0" fontId="17" fillId="0" borderId="1" xfId="0" applyFont="1" applyBorder="1"/>
    <xf numFmtId="167" fontId="17" fillId="0" borderId="1" xfId="3" applyNumberFormat="1" applyFont="1" applyBorder="1" applyAlignment="1">
      <alignment wrapText="1"/>
    </xf>
    <xf numFmtId="165" fontId="17" fillId="0" borderId="1" xfId="0" applyNumberFormat="1" applyFont="1" applyBorder="1" applyAlignment="1">
      <alignment wrapText="1"/>
    </xf>
    <xf numFmtId="168" fontId="17" fillId="0" borderId="1" xfId="0" applyNumberFormat="1" applyFont="1" applyBorder="1"/>
    <xf numFmtId="164" fontId="17" fillId="0" borderId="1" xfId="0" applyNumberFormat="1" applyFont="1" applyBorder="1"/>
    <xf numFmtId="0" fontId="17" fillId="0" borderId="1" xfId="0" applyFont="1" applyBorder="1" applyAlignment="1">
      <alignment horizontal="center"/>
    </xf>
    <xf numFmtId="167" fontId="17" fillId="0" borderId="1" xfId="3" applyNumberFormat="1" applyFont="1" applyBorder="1"/>
    <xf numFmtId="165" fontId="17" fillId="0" borderId="1" xfId="0" applyNumberFormat="1" applyFont="1" applyBorder="1"/>
    <xf numFmtId="0" fontId="19" fillId="0" borderId="1" xfId="0" applyFont="1" applyBorder="1"/>
    <xf numFmtId="0" fontId="17" fillId="0" borderId="1" xfId="0" applyFont="1" applyFill="1" applyBorder="1"/>
    <xf numFmtId="0" fontId="17" fillId="0" borderId="1" xfId="0" applyFont="1" applyBorder="1" applyAlignment="1">
      <alignment vertical="top" wrapText="1"/>
    </xf>
    <xf numFmtId="0" fontId="17" fillId="0" borderId="1" xfId="0" applyFont="1" applyFill="1" applyBorder="1" applyAlignment="1">
      <alignment vertical="top" wrapText="1"/>
    </xf>
    <xf numFmtId="168" fontId="17" fillId="0" borderId="1" xfId="0" applyNumberFormat="1" applyFont="1" applyFill="1" applyBorder="1" applyAlignment="1">
      <alignment wrapText="1"/>
    </xf>
    <xf numFmtId="164" fontId="17" fillId="0" borderId="1" xfId="0" applyNumberFormat="1" applyFont="1" applyFill="1" applyBorder="1" applyAlignment="1">
      <alignment wrapText="1"/>
    </xf>
    <xf numFmtId="0" fontId="23" fillId="0" borderId="1" xfId="0" applyFont="1" applyFill="1" applyBorder="1" applyAlignment="1">
      <alignment wrapText="1"/>
    </xf>
    <xf numFmtId="0" fontId="25" fillId="0" borderId="1"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167" fontId="17" fillId="0" borderId="1" xfId="3" applyNumberFormat="1" applyFont="1" applyFill="1" applyBorder="1" applyAlignment="1">
      <alignment horizontal="center" wrapText="1"/>
    </xf>
    <xf numFmtId="168" fontId="17" fillId="0" borderId="1" xfId="0" applyNumberFormat="1" applyFont="1" applyFill="1" applyBorder="1"/>
    <xf numFmtId="165" fontId="17" fillId="0" borderId="1" xfId="0" applyNumberFormat="1" applyFont="1" applyFill="1" applyBorder="1"/>
    <xf numFmtId="0" fontId="17" fillId="0" borderId="1" xfId="0" applyFont="1" applyFill="1" applyBorder="1" applyAlignment="1">
      <alignment horizontal="center"/>
    </xf>
    <xf numFmtId="164" fontId="17" fillId="0" borderId="1" xfId="0" applyNumberFormat="1" applyFont="1" applyFill="1" applyBorder="1"/>
    <xf numFmtId="167" fontId="18" fillId="0" borderId="0" xfId="3" applyNumberFormat="1" applyFont="1" applyBorder="1"/>
    <xf numFmtId="0" fontId="24" fillId="0" borderId="0" xfId="0" applyFont="1" applyBorder="1"/>
    <xf numFmtId="0" fontId="24" fillId="0" borderId="16" xfId="0" applyFont="1" applyBorder="1"/>
    <xf numFmtId="0" fontId="9" fillId="8" borderId="1" xfId="0" applyFont="1" applyFill="1" applyBorder="1" applyAlignment="1">
      <alignment wrapText="1"/>
    </xf>
    <xf numFmtId="1" fontId="9" fillId="8" borderId="1" xfId="0" applyNumberFormat="1" applyFont="1" applyFill="1" applyBorder="1" applyAlignment="1">
      <alignment wrapText="1"/>
    </xf>
    <xf numFmtId="2" fontId="9" fillId="8" borderId="1" xfId="0" applyNumberFormat="1" applyFont="1" applyFill="1" applyBorder="1" applyAlignment="1">
      <alignment wrapText="1"/>
    </xf>
    <xf numFmtId="0" fontId="9" fillId="0" borderId="0" xfId="0" applyFont="1" applyAlignment="1">
      <alignment horizontal="left"/>
    </xf>
    <xf numFmtId="0" fontId="13" fillId="0" borderId="0" xfId="0" applyFont="1" applyAlignment="1">
      <alignment horizontal="left" vertical="top"/>
    </xf>
    <xf numFmtId="0" fontId="27" fillId="4" borderId="1" xfId="0" applyFont="1" applyFill="1" applyBorder="1" applyAlignment="1">
      <alignment horizontal="center"/>
    </xf>
    <xf numFmtId="166" fontId="18" fillId="0" borderId="0" xfId="2" applyNumberFormat="1" applyFont="1" applyFill="1"/>
    <xf numFmtId="0" fontId="9" fillId="0" borderId="0" xfId="0" applyFont="1" applyAlignment="1">
      <alignment horizontal="left" vertical="top"/>
    </xf>
    <xf numFmtId="0" fontId="9" fillId="8" borderId="9" xfId="0" applyFont="1" applyFill="1" applyBorder="1" applyAlignment="1">
      <alignment horizontal="center" wrapText="1"/>
    </xf>
    <xf numFmtId="0" fontId="9" fillId="8" borderId="10" xfId="0" applyFont="1" applyFill="1" applyBorder="1" applyAlignment="1">
      <alignment horizontal="center" wrapText="1"/>
    </xf>
    <xf numFmtId="0" fontId="9" fillId="8" borderId="11" xfId="0" applyFont="1" applyFill="1" applyBorder="1" applyAlignment="1">
      <alignment horizontal="center" wrapText="1"/>
    </xf>
    <xf numFmtId="0" fontId="8" fillId="0" borderId="0" xfId="0" applyFont="1" applyAlignment="1">
      <alignment horizontal="left" wrapText="1"/>
    </xf>
    <xf numFmtId="0" fontId="9" fillId="0" borderId="7" xfId="0" applyFont="1" applyBorder="1" applyAlignment="1">
      <alignment horizontal="center"/>
    </xf>
    <xf numFmtId="0" fontId="10" fillId="0" borderId="7" xfId="1" applyFont="1" applyBorder="1" applyAlignment="1">
      <alignment horizontal="center" wrapText="1"/>
    </xf>
    <xf numFmtId="0" fontId="10" fillId="0" borderId="6" xfId="1" applyFont="1" applyBorder="1" applyAlignment="1">
      <alignment horizontal="center" wrapText="1"/>
    </xf>
    <xf numFmtId="0" fontId="9" fillId="0" borderId="7" xfId="0" applyFont="1" applyBorder="1" applyAlignment="1">
      <alignment horizontal="center" wrapText="1"/>
    </xf>
    <xf numFmtId="0" fontId="9" fillId="0" borderId="6" xfId="0" applyFont="1" applyBorder="1" applyAlignment="1">
      <alignment horizontal="center" wrapText="1"/>
    </xf>
    <xf numFmtId="0" fontId="9" fillId="8" borderId="9" xfId="0" applyFont="1" applyFill="1" applyBorder="1" applyAlignment="1">
      <alignment horizontal="center"/>
    </xf>
    <xf numFmtId="0" fontId="9" fillId="8" borderId="10" xfId="0" applyFont="1" applyFill="1" applyBorder="1" applyAlignment="1">
      <alignment horizontal="center"/>
    </xf>
    <xf numFmtId="0" fontId="9" fillId="8" borderId="11" xfId="0" applyFont="1" applyFill="1" applyBorder="1" applyAlignment="1">
      <alignment horizontal="center"/>
    </xf>
    <xf numFmtId="0" fontId="9" fillId="0" borderId="6" xfId="0" applyFont="1" applyBorder="1" applyAlignment="1">
      <alignment horizontal="center"/>
    </xf>
    <xf numFmtId="0" fontId="11" fillId="8" borderId="7" xfId="0" applyFont="1" applyFill="1" applyBorder="1" applyAlignment="1">
      <alignment horizontal="center" vertical="center" wrapText="1"/>
    </xf>
    <xf numFmtId="0" fontId="19" fillId="0" borderId="9" xfId="0" applyFont="1" applyBorder="1" applyAlignment="1">
      <alignment horizontal="left" wrapText="1"/>
    </xf>
    <xf numFmtId="0" fontId="19" fillId="0" borderId="10" xfId="0" applyFont="1" applyBorder="1" applyAlignment="1">
      <alignment horizontal="left" wrapText="1"/>
    </xf>
    <xf numFmtId="0" fontId="19" fillId="0" borderId="11" xfId="0" applyFont="1" applyBorder="1" applyAlignment="1">
      <alignment horizontal="left" wrapText="1"/>
    </xf>
    <xf numFmtId="0" fontId="19" fillId="4" borderId="2" xfId="0" applyFont="1" applyFill="1" applyBorder="1" applyAlignment="1">
      <alignment horizontal="left" wrapText="1"/>
    </xf>
    <xf numFmtId="0" fontId="21" fillId="2" borderId="6"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19" fillId="0" borderId="2" xfId="0" applyFont="1" applyBorder="1" applyAlignment="1">
      <alignment horizontal="center"/>
    </xf>
    <xf numFmtId="0" fontId="11" fillId="0" borderId="0" xfId="0" applyFont="1" applyAlignment="1">
      <alignment horizontal="left" wrapText="1"/>
    </xf>
    <xf numFmtId="0" fontId="9" fillId="0" borderId="0" xfId="0" applyFont="1" applyAlignment="1">
      <alignment horizontal="left"/>
    </xf>
    <xf numFmtId="0" fontId="11" fillId="0" borderId="12" xfId="0" applyFont="1" applyBorder="1" applyAlignment="1">
      <alignment horizontal="left" wrapText="1"/>
    </xf>
    <xf numFmtId="0" fontId="11" fillId="0" borderId="13" xfId="0" applyFont="1" applyBorder="1" applyAlignment="1">
      <alignment horizontal="left" wrapText="1"/>
    </xf>
    <xf numFmtId="0" fontId="8" fillId="0" borderId="3" xfId="0" applyFont="1" applyBorder="1" applyAlignment="1">
      <alignment horizontal="left"/>
    </xf>
    <xf numFmtId="0" fontId="8" fillId="0" borderId="4" xfId="0" applyFont="1" applyBorder="1" applyAlignment="1">
      <alignment horizontal="left"/>
    </xf>
    <xf numFmtId="0" fontId="8" fillId="0" borderId="5" xfId="0" applyFont="1" applyBorder="1" applyAlignment="1">
      <alignment horizontal="left"/>
    </xf>
    <xf numFmtId="0" fontId="11" fillId="7" borderId="3" xfId="0" applyFont="1" applyFill="1" applyBorder="1" applyAlignment="1">
      <alignment horizontal="left" wrapText="1"/>
    </xf>
    <xf numFmtId="0" fontId="11" fillId="7" borderId="4" xfId="0" applyFont="1" applyFill="1" applyBorder="1" applyAlignment="1">
      <alignment horizontal="left" wrapText="1"/>
    </xf>
    <xf numFmtId="0" fontId="11" fillId="7" borderId="5" xfId="0" applyFont="1" applyFill="1" applyBorder="1" applyAlignment="1">
      <alignment horizontal="left" wrapText="1"/>
    </xf>
    <xf numFmtId="0" fontId="11" fillId="7" borderId="3" xfId="0" applyFont="1" applyFill="1" applyBorder="1" applyAlignment="1">
      <alignment horizontal="left"/>
    </xf>
    <xf numFmtId="0" fontId="11" fillId="7" borderId="4" xfId="0" applyFont="1" applyFill="1" applyBorder="1" applyAlignment="1">
      <alignment horizontal="left"/>
    </xf>
    <xf numFmtId="0" fontId="11" fillId="7" borderId="5" xfId="0" applyFont="1" applyFill="1" applyBorder="1" applyAlignment="1">
      <alignment horizontal="left"/>
    </xf>
  </cellXfs>
  <cellStyles count="4">
    <cellStyle name="Comma" xfId="2" builtinId="3"/>
    <cellStyle name="Currency" xfId="3" builtinId="4"/>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hyperlink" Target="mailto:mdenny@wilco.org" TargetMode="External"/><Relationship Id="rId2" Type="http://schemas.openxmlformats.org/officeDocument/2006/relationships/hyperlink" Target="http://www.wilco.or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D18"/>
  <sheetViews>
    <sheetView workbookViewId="0">
      <selection activeCell="A19" sqref="A19"/>
    </sheetView>
  </sheetViews>
  <sheetFormatPr baseColWidth="10" defaultColWidth="8.83203125" defaultRowHeight="15" x14ac:dyDescent="0.2"/>
  <cols>
    <col min="1" max="1" width="97" bestFit="1" customWidth="1"/>
  </cols>
  <sheetData>
    <row r="1" spans="1:4" x14ac:dyDescent="0.2">
      <c r="A1" s="2" t="s">
        <v>10</v>
      </c>
    </row>
    <row r="2" spans="1:4" x14ac:dyDescent="0.2">
      <c r="A2" s="3" t="s">
        <v>33</v>
      </c>
      <c r="C2" s="7"/>
      <c r="D2" t="s">
        <v>13</v>
      </c>
    </row>
    <row r="3" spans="1:4" x14ac:dyDescent="0.2">
      <c r="A3" s="4" t="s">
        <v>5</v>
      </c>
      <c r="C3" s="8"/>
      <c r="D3" t="s">
        <v>14</v>
      </c>
    </row>
    <row r="4" spans="1:4" x14ac:dyDescent="0.2">
      <c r="A4" s="5" t="s">
        <v>6</v>
      </c>
    </row>
    <row r="5" spans="1:4" x14ac:dyDescent="0.2">
      <c r="A5" s="4" t="s">
        <v>7</v>
      </c>
    </row>
    <row r="6" spans="1:4" x14ac:dyDescent="0.2">
      <c r="A6" s="5" t="s">
        <v>8</v>
      </c>
    </row>
    <row r="7" spans="1:4" x14ac:dyDescent="0.2">
      <c r="A7" s="1" t="s">
        <v>31</v>
      </c>
    </row>
    <row r="8" spans="1:4" x14ac:dyDescent="0.2">
      <c r="A8" s="1" t="s">
        <v>32</v>
      </c>
    </row>
    <row r="9" spans="1:4" x14ac:dyDescent="0.2">
      <c r="A9" s="5" t="s">
        <v>38</v>
      </c>
    </row>
    <row r="10" spans="1:4" x14ac:dyDescent="0.2">
      <c r="A10" s="6" t="s">
        <v>0</v>
      </c>
    </row>
    <row r="11" spans="1:4" x14ac:dyDescent="0.2">
      <c r="A11" s="6" t="s">
        <v>1</v>
      </c>
    </row>
    <row r="12" spans="1:4" x14ac:dyDescent="0.2">
      <c r="A12" s="6" t="s">
        <v>2</v>
      </c>
    </row>
    <row r="13" spans="1:4" x14ac:dyDescent="0.2">
      <c r="A13" s="6" t="s">
        <v>3</v>
      </c>
    </row>
    <row r="14" spans="1:4" x14ac:dyDescent="0.2">
      <c r="A14" s="4" t="s">
        <v>9</v>
      </c>
    </row>
    <row r="15" spans="1:4" x14ac:dyDescent="0.2">
      <c r="A15" s="1" t="s">
        <v>36</v>
      </c>
    </row>
    <row r="16" spans="1:4" x14ac:dyDescent="0.2">
      <c r="A16" s="1" t="s">
        <v>34</v>
      </c>
    </row>
    <row r="17" spans="1:1" x14ac:dyDescent="0.2">
      <c r="A17" t="s">
        <v>35</v>
      </c>
    </row>
    <row r="18" spans="1:1" x14ac:dyDescent="0.2">
      <c r="A18" t="s">
        <v>37</v>
      </c>
    </row>
  </sheetData>
  <pageMargins left="0.7" right="0.7" top="0.75" bottom="0.75" header="0.3" footer="0.3"/>
  <pageSetup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A14" sqref="A14:A25"/>
    </sheetView>
  </sheetViews>
  <sheetFormatPr baseColWidth="10" defaultColWidth="8.83203125" defaultRowHeight="15" x14ac:dyDescent="0.2"/>
  <cols>
    <col min="1" max="1" width="114.1640625" customWidth="1"/>
    <col min="2" max="2" width="32.33203125" customWidth="1"/>
  </cols>
  <sheetData>
    <row r="1" spans="1:1" x14ac:dyDescent="0.2">
      <c r="A1" s="2" t="s">
        <v>20</v>
      </c>
    </row>
    <row r="2" spans="1:1" x14ac:dyDescent="0.2">
      <c r="A2" t="s">
        <v>12</v>
      </c>
    </row>
    <row r="3" spans="1:1" x14ac:dyDescent="0.2">
      <c r="A3" s="3" t="s">
        <v>4</v>
      </c>
    </row>
    <row r="4" spans="1:1" x14ac:dyDescent="0.2">
      <c r="A4" s="3" t="s">
        <v>15</v>
      </c>
    </row>
    <row r="5" spans="1:1" x14ac:dyDescent="0.2">
      <c r="A5" s="3" t="s">
        <v>27</v>
      </c>
    </row>
    <row r="6" spans="1:1" x14ac:dyDescent="0.2">
      <c r="A6" s="4" t="s">
        <v>5</v>
      </c>
    </row>
    <row r="7" spans="1:1" x14ac:dyDescent="0.2">
      <c r="A7" s="4" t="s">
        <v>16</v>
      </c>
    </row>
    <row r="8" spans="1:1" x14ac:dyDescent="0.2">
      <c r="A8" s="4" t="s">
        <v>28</v>
      </c>
    </row>
    <row r="9" spans="1:1" x14ac:dyDescent="0.2">
      <c r="A9" s="4" t="s">
        <v>7</v>
      </c>
    </row>
    <row r="10" spans="1:1" x14ac:dyDescent="0.2">
      <c r="A10" s="4" t="s">
        <v>17</v>
      </c>
    </row>
    <row r="11" spans="1:1" x14ac:dyDescent="0.2">
      <c r="A11" s="4" t="s">
        <v>18</v>
      </c>
    </row>
    <row r="12" spans="1:1" x14ac:dyDescent="0.2">
      <c r="A12" s="4" t="s">
        <v>19</v>
      </c>
    </row>
    <row r="14" spans="1:1" x14ac:dyDescent="0.2">
      <c r="A14" s="2" t="s">
        <v>21</v>
      </c>
    </row>
    <row r="15" spans="1:1" x14ac:dyDescent="0.2">
      <c r="A15" t="s">
        <v>29</v>
      </c>
    </row>
    <row r="16" spans="1:1" x14ac:dyDescent="0.2">
      <c r="A16" s="5" t="s">
        <v>6</v>
      </c>
    </row>
    <row r="17" spans="1:2" x14ac:dyDescent="0.2">
      <c r="A17" s="5" t="s">
        <v>22</v>
      </c>
      <c r="B17" t="s">
        <v>24</v>
      </c>
    </row>
    <row r="18" spans="1:2" x14ac:dyDescent="0.2">
      <c r="A18" s="5" t="s">
        <v>8</v>
      </c>
    </row>
    <row r="19" spans="1:2" x14ac:dyDescent="0.2">
      <c r="A19" s="5" t="s">
        <v>23</v>
      </c>
      <c r="B19" t="s">
        <v>25</v>
      </c>
    </row>
    <row r="20" spans="1:2" x14ac:dyDescent="0.2">
      <c r="A20" s="5" t="s">
        <v>11</v>
      </c>
    </row>
    <row r="21" spans="1:2" x14ac:dyDescent="0.2">
      <c r="A21" s="6" t="s">
        <v>0</v>
      </c>
    </row>
    <row r="22" spans="1:2" x14ac:dyDescent="0.2">
      <c r="A22" s="6" t="s">
        <v>1</v>
      </c>
    </row>
    <row r="23" spans="1:2" x14ac:dyDescent="0.2">
      <c r="A23" s="6" t="s">
        <v>2</v>
      </c>
    </row>
    <row r="24" spans="1:2" x14ac:dyDescent="0.2">
      <c r="A24" s="6" t="s">
        <v>3</v>
      </c>
      <c r="B24" t="s">
        <v>30</v>
      </c>
    </row>
    <row r="25" spans="1:2" x14ac:dyDescent="0.2">
      <c r="A25" s="5" t="s">
        <v>26</v>
      </c>
    </row>
  </sheetData>
  <pageMargins left="0.25" right="0.25"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abSelected="1" workbookViewId="0">
      <selection activeCell="E23" sqref="E23"/>
    </sheetView>
  </sheetViews>
  <sheetFormatPr baseColWidth="10" defaultColWidth="8.83203125" defaultRowHeight="15" x14ac:dyDescent="0.2"/>
  <sheetData>
    <row r="1" spans="1:4" ht="16" x14ac:dyDescent="0.2">
      <c r="A1" s="34" t="s">
        <v>147</v>
      </c>
      <c r="B1" s="17" t="s">
        <v>153</v>
      </c>
      <c r="C1" s="17"/>
      <c r="D1" s="17"/>
    </row>
    <row r="2" spans="1:4" ht="16" x14ac:dyDescent="0.2">
      <c r="A2" s="34" t="s">
        <v>148</v>
      </c>
      <c r="B2" s="17" t="s">
        <v>154</v>
      </c>
      <c r="C2" s="17"/>
      <c r="D2" s="17"/>
    </row>
    <row r="3" spans="1:4" ht="16" x14ac:dyDescent="0.2">
      <c r="A3" s="34" t="s">
        <v>149</v>
      </c>
      <c r="B3" s="17" t="s">
        <v>155</v>
      </c>
      <c r="C3" s="17"/>
      <c r="D3" s="17"/>
    </row>
    <row r="4" spans="1:4" ht="16" x14ac:dyDescent="0.2">
      <c r="A4" s="34" t="s">
        <v>150</v>
      </c>
      <c r="B4" s="17" t="s">
        <v>156</v>
      </c>
      <c r="C4" s="17"/>
      <c r="D4" s="17"/>
    </row>
    <row r="5" spans="1:4" ht="16" x14ac:dyDescent="0.2">
      <c r="A5" s="34" t="s">
        <v>151</v>
      </c>
      <c r="B5" s="17" t="s">
        <v>157</v>
      </c>
      <c r="C5" s="17"/>
      <c r="D5" s="17"/>
    </row>
    <row r="6" spans="1:4" ht="16" x14ac:dyDescent="0.2">
      <c r="A6" s="34" t="s">
        <v>152</v>
      </c>
      <c r="B6" s="17" t="s">
        <v>132</v>
      </c>
      <c r="C6" s="17"/>
      <c r="D6" s="17"/>
    </row>
    <row r="7" spans="1:4" ht="16" x14ac:dyDescent="0.2">
      <c r="A7" s="35" t="s">
        <v>158</v>
      </c>
    </row>
  </sheetData>
  <sheetProtection sheet="1" objects="1" scenarios="1"/>
  <hyperlinks>
    <hyperlink ref="A1" location="'1-Contact Information'!A1" display="Tab 1"/>
    <hyperlink ref="A2" location="'2-Summary of Debt Obligations'!A1" display="Tab 2"/>
    <hyperlink ref="A3" location="'3 - Individual Debt Obligations'!A1" display="Tab 3"/>
    <hyperlink ref="A4" location="'4-Additional Notes'!A1" display="Tab 4"/>
    <hyperlink ref="A5" location="'5-Optional Reporting'!A1" display="Tab 5"/>
    <hyperlink ref="A6" location="'6-Instructions and Glossary'!A1" display="Tab 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59999389629810485"/>
  </sheetPr>
  <dimension ref="A1:O8"/>
  <sheetViews>
    <sheetView workbookViewId="0">
      <selection activeCell="J7" sqref="J7"/>
    </sheetView>
  </sheetViews>
  <sheetFormatPr baseColWidth="10" defaultColWidth="8.83203125" defaultRowHeight="16" x14ac:dyDescent="0.2"/>
  <cols>
    <col min="1" max="1" width="19.83203125" style="17" bestFit="1" customWidth="1"/>
    <col min="2" max="2" width="18.33203125" style="17" customWidth="1"/>
    <col min="3" max="3" width="23.83203125" style="17" bestFit="1" customWidth="1"/>
    <col min="4" max="4" width="17" style="17" customWidth="1"/>
    <col min="5" max="5" width="13.5" style="17" bestFit="1" customWidth="1"/>
    <col min="6" max="6" width="12.6640625" style="17" bestFit="1" customWidth="1"/>
    <col min="7" max="7" width="10.33203125" style="17" bestFit="1" customWidth="1"/>
    <col min="8" max="8" width="21.1640625" style="17" bestFit="1" customWidth="1"/>
    <col min="9" max="9" width="14.5" style="17" bestFit="1" customWidth="1"/>
    <col min="10" max="10" width="25.33203125" style="17" customWidth="1"/>
    <col min="11" max="11" width="16.1640625" style="17" bestFit="1" customWidth="1"/>
    <col min="12" max="12" width="19.1640625" style="17" bestFit="1" customWidth="1"/>
    <col min="13" max="13" width="18.6640625" style="17" customWidth="1"/>
    <col min="14" max="14" width="17" style="17" bestFit="1" customWidth="1"/>
    <col min="15" max="16384" width="8.83203125" style="17"/>
  </cols>
  <sheetData>
    <row r="1" spans="1:15" ht="44.5" customHeight="1" x14ac:dyDescent="0.2">
      <c r="A1" s="115" t="s">
        <v>136</v>
      </c>
      <c r="B1" s="115"/>
      <c r="C1" s="115"/>
      <c r="D1" s="115"/>
      <c r="E1" s="115"/>
      <c r="F1" s="115"/>
      <c r="G1" s="115"/>
      <c r="H1" s="115"/>
      <c r="I1" s="115"/>
      <c r="J1" s="115"/>
      <c r="K1" s="115"/>
    </row>
    <row r="2" spans="1:15" ht="17" customHeight="1" thickBot="1" x14ac:dyDescent="0.25">
      <c r="A2" s="115"/>
      <c r="B2" s="115"/>
      <c r="C2" s="115"/>
      <c r="D2" s="115"/>
      <c r="E2" s="115"/>
      <c r="F2" s="115"/>
      <c r="G2" s="115"/>
      <c r="H2" s="115"/>
      <c r="I2" s="115"/>
      <c r="J2" s="115"/>
      <c r="K2" s="115"/>
    </row>
    <row r="3" spans="1:15" ht="29" customHeight="1" thickBot="1" x14ac:dyDescent="0.25">
      <c r="A3" s="121" t="s">
        <v>42</v>
      </c>
      <c r="B3" s="122"/>
      <c r="C3" s="122"/>
      <c r="D3" s="122"/>
      <c r="E3" s="122"/>
      <c r="F3" s="122"/>
      <c r="G3" s="122"/>
      <c r="H3" s="122"/>
      <c r="I3" s="122"/>
      <c r="J3" s="123"/>
      <c r="K3" s="112" t="s">
        <v>44</v>
      </c>
      <c r="L3" s="113"/>
      <c r="M3" s="113"/>
      <c r="N3" s="114"/>
      <c r="O3" s="18"/>
    </row>
    <row r="4" spans="1:15" ht="52.25" customHeight="1" x14ac:dyDescent="0.2">
      <c r="A4" s="117" t="s">
        <v>137</v>
      </c>
      <c r="B4" s="117" t="s">
        <v>43</v>
      </c>
      <c r="C4" s="116" t="s">
        <v>138</v>
      </c>
      <c r="D4" s="116"/>
      <c r="E4" s="116"/>
      <c r="F4" s="116"/>
      <c r="G4" s="116"/>
      <c r="H4" s="119" t="s">
        <v>139</v>
      </c>
      <c r="I4" s="119" t="s">
        <v>170</v>
      </c>
      <c r="J4" s="119" t="s">
        <v>140</v>
      </c>
      <c r="K4" s="116" t="s">
        <v>141</v>
      </c>
      <c r="L4" s="116" t="s">
        <v>142</v>
      </c>
      <c r="M4" s="116" t="s">
        <v>143</v>
      </c>
      <c r="N4" s="116" t="s">
        <v>144</v>
      </c>
    </row>
    <row r="5" spans="1:15" ht="56" customHeight="1" x14ac:dyDescent="0.2">
      <c r="A5" s="118"/>
      <c r="B5" s="118"/>
      <c r="C5" s="19" t="s">
        <v>50</v>
      </c>
      <c r="D5" s="19" t="s">
        <v>51</v>
      </c>
      <c r="E5" s="19" t="s">
        <v>39</v>
      </c>
      <c r="F5" s="19" t="s">
        <v>40</v>
      </c>
      <c r="G5" s="19" t="s">
        <v>52</v>
      </c>
      <c r="H5" s="120"/>
      <c r="I5" s="120"/>
      <c r="J5" s="120"/>
      <c r="K5" s="124"/>
      <c r="L5" s="124"/>
      <c r="M5" s="124"/>
      <c r="N5" s="124"/>
    </row>
    <row r="6" spans="1:15" x14ac:dyDescent="0.2">
      <c r="A6" s="104"/>
      <c r="B6" s="104"/>
      <c r="C6" s="104"/>
      <c r="D6" s="104"/>
      <c r="E6" s="104"/>
      <c r="F6" s="104"/>
      <c r="G6" s="105"/>
      <c r="H6" s="106"/>
      <c r="I6" s="104"/>
      <c r="J6" s="104"/>
      <c r="K6" s="104"/>
      <c r="L6" s="104"/>
      <c r="M6" s="104"/>
      <c r="N6" s="106"/>
    </row>
    <row r="7" spans="1:15" x14ac:dyDescent="0.2">
      <c r="A7" s="17" t="s">
        <v>159</v>
      </c>
      <c r="B7" s="17" t="s">
        <v>40</v>
      </c>
      <c r="C7" s="17" t="s">
        <v>160</v>
      </c>
      <c r="D7" s="17" t="s">
        <v>161</v>
      </c>
      <c r="E7" s="17" t="s">
        <v>162</v>
      </c>
      <c r="F7" s="17" t="s">
        <v>163</v>
      </c>
      <c r="G7" s="17">
        <v>78626</v>
      </c>
      <c r="H7" s="17" t="s">
        <v>164</v>
      </c>
      <c r="I7" s="38" t="s">
        <v>171</v>
      </c>
      <c r="J7" s="17" t="s">
        <v>165</v>
      </c>
      <c r="K7" s="17" t="s">
        <v>166</v>
      </c>
      <c r="L7" s="17" t="s">
        <v>167</v>
      </c>
      <c r="M7" s="36" t="s">
        <v>168</v>
      </c>
      <c r="N7" s="17" t="s">
        <v>164</v>
      </c>
    </row>
    <row r="8" spans="1:15" x14ac:dyDescent="0.2">
      <c r="A8" s="35" t="s">
        <v>158</v>
      </c>
    </row>
  </sheetData>
  <mergeCells count="13">
    <mergeCell ref="K3:N3"/>
    <mergeCell ref="A1:K2"/>
    <mergeCell ref="C4:G4"/>
    <mergeCell ref="A4:A5"/>
    <mergeCell ref="B4:B5"/>
    <mergeCell ref="H4:H5"/>
    <mergeCell ref="I4:I5"/>
    <mergeCell ref="J4:J5"/>
    <mergeCell ref="A3:J3"/>
    <mergeCell ref="K4:K5"/>
    <mergeCell ref="L4:L5"/>
    <mergeCell ref="M4:M5"/>
    <mergeCell ref="N4:N5"/>
  </mergeCells>
  <hyperlinks>
    <hyperlink ref="A4:A5" location="'6-Instructions and Glossary'!B6" display="Political subdivision name"/>
    <hyperlink ref="B4:B5" location="'6-Instructions and Glossary'!B7" display="Political subdivision type (click on response cell to see drop-down menu):"/>
    <hyperlink ref="M7" r:id="rId1"/>
    <hyperlink ref="I7" r:id="rId2"/>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Sheet2!$A$1:$A$6</xm:f>
          </x14:formula1>
          <xm:sqref>B6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59999389629810485"/>
  </sheetPr>
  <dimension ref="A1:T17"/>
  <sheetViews>
    <sheetView zoomScale="90" zoomScaleNormal="90" zoomScalePageLayoutView="90" workbookViewId="0">
      <selection activeCell="I10" sqref="I10"/>
    </sheetView>
  </sheetViews>
  <sheetFormatPr baseColWidth="10" defaultColWidth="8.83203125" defaultRowHeight="15" x14ac:dyDescent="0.2"/>
  <cols>
    <col min="1" max="1" width="24" customWidth="1"/>
    <col min="2" max="2" width="33.1640625" customWidth="1"/>
    <col min="3" max="3" width="13.83203125" customWidth="1"/>
    <col min="4" max="4" width="15.83203125" customWidth="1"/>
    <col min="5" max="5" width="16.6640625" customWidth="1"/>
    <col min="6" max="6" width="17.6640625" bestFit="1" customWidth="1"/>
    <col min="7" max="7" width="15.6640625" customWidth="1"/>
    <col min="8" max="8" width="15.1640625" customWidth="1"/>
    <col min="9" max="9" width="19" customWidth="1"/>
    <col min="10" max="10" width="17.1640625" customWidth="1"/>
    <col min="11" max="11" width="18.33203125" customWidth="1"/>
  </cols>
  <sheetData>
    <row r="1" spans="1:20" ht="17" thickBot="1" x14ac:dyDescent="0.25">
      <c r="A1" s="126" t="s">
        <v>217</v>
      </c>
      <c r="B1" s="127"/>
      <c r="C1" s="127"/>
      <c r="D1" s="127"/>
      <c r="E1" s="127"/>
      <c r="F1" s="127"/>
      <c r="G1" s="127"/>
      <c r="H1" s="127"/>
      <c r="I1" s="127"/>
      <c r="J1" s="127"/>
      <c r="K1" s="128"/>
      <c r="L1" s="16"/>
      <c r="M1" s="16"/>
      <c r="N1" s="16"/>
      <c r="O1" s="16"/>
      <c r="P1" s="16"/>
      <c r="Q1" s="16"/>
      <c r="R1" s="16"/>
      <c r="S1" s="16"/>
      <c r="T1" s="16"/>
    </row>
    <row r="2" spans="1:20" ht="66.5" customHeight="1" x14ac:dyDescent="0.2">
      <c r="A2" s="125" t="s">
        <v>64</v>
      </c>
      <c r="B2" s="125"/>
      <c r="C2" s="125"/>
      <c r="D2" s="125" t="s">
        <v>121</v>
      </c>
      <c r="E2" s="125"/>
      <c r="F2" s="125"/>
      <c r="G2" s="125" t="s">
        <v>122</v>
      </c>
      <c r="H2" s="125"/>
      <c r="I2" s="125"/>
      <c r="J2" s="125"/>
      <c r="K2" s="125"/>
    </row>
    <row r="3" spans="1:20" ht="278.5" customHeight="1" x14ac:dyDescent="0.2">
      <c r="A3" s="53" t="s">
        <v>45</v>
      </c>
      <c r="B3" s="53" t="s">
        <v>46</v>
      </c>
      <c r="C3" s="53" t="s">
        <v>47</v>
      </c>
      <c r="D3" s="53" t="s">
        <v>135</v>
      </c>
      <c r="E3" s="53" t="s">
        <v>48</v>
      </c>
      <c r="F3" s="53" t="s">
        <v>49</v>
      </c>
      <c r="G3" s="54" t="s">
        <v>80</v>
      </c>
      <c r="H3" s="53" t="s">
        <v>78</v>
      </c>
      <c r="I3" s="53" t="s">
        <v>79</v>
      </c>
      <c r="J3" s="53" t="s">
        <v>59</v>
      </c>
      <c r="K3" s="53" t="s">
        <v>58</v>
      </c>
    </row>
    <row r="4" spans="1:20" x14ac:dyDescent="0.2">
      <c r="A4" s="20"/>
      <c r="B4" s="20"/>
      <c r="C4" s="20"/>
      <c r="D4" s="20"/>
      <c r="E4" s="20"/>
      <c r="F4" s="20"/>
      <c r="G4" s="20"/>
      <c r="H4" s="20"/>
      <c r="I4" s="20"/>
      <c r="J4" s="21"/>
      <c r="K4" s="22"/>
    </row>
    <row r="5" spans="1:20" ht="16" x14ac:dyDescent="0.2">
      <c r="A5" s="39" t="s">
        <v>169</v>
      </c>
      <c r="B5" s="40"/>
      <c r="C5" s="40"/>
      <c r="D5" s="40"/>
      <c r="E5" s="40"/>
      <c r="F5" s="40"/>
      <c r="G5" s="40"/>
      <c r="H5" s="40"/>
      <c r="I5" s="40"/>
      <c r="J5" s="40"/>
    </row>
    <row r="6" spans="1:20" x14ac:dyDescent="0.2">
      <c r="A6" s="110">
        <v>945654941.54999995</v>
      </c>
      <c r="B6" s="42">
        <v>945654942</v>
      </c>
      <c r="C6" s="42">
        <v>1337991882.53</v>
      </c>
      <c r="D6" s="42">
        <v>945654942</v>
      </c>
      <c r="E6" s="42">
        <v>945654942</v>
      </c>
      <c r="F6" s="42">
        <v>1337991882.03</v>
      </c>
    </row>
    <row r="7" spans="1:20" x14ac:dyDescent="0.2">
      <c r="A7" s="40" t="s">
        <v>172</v>
      </c>
      <c r="B7" s="42"/>
      <c r="C7" s="42"/>
      <c r="D7" s="42"/>
      <c r="E7" s="42"/>
      <c r="F7" s="42"/>
    </row>
    <row r="8" spans="1:20" x14ac:dyDescent="0.2">
      <c r="A8" s="41">
        <v>75000000</v>
      </c>
      <c r="B8" s="42"/>
      <c r="C8" s="42"/>
      <c r="D8" s="42">
        <v>75000000</v>
      </c>
      <c r="E8" s="42"/>
      <c r="F8" s="42"/>
      <c r="G8" s="42"/>
      <c r="H8" s="42"/>
      <c r="I8" s="42"/>
      <c r="J8" s="42"/>
      <c r="K8" s="37"/>
    </row>
    <row r="9" spans="1:20" x14ac:dyDescent="0.2">
      <c r="A9" s="40" t="s">
        <v>173</v>
      </c>
      <c r="B9" s="42"/>
      <c r="C9" s="42"/>
      <c r="D9" s="42"/>
      <c r="E9" s="42"/>
      <c r="F9" s="42"/>
      <c r="G9" s="42"/>
      <c r="H9" s="42"/>
      <c r="I9" s="42"/>
      <c r="J9" s="42"/>
      <c r="K9" s="37"/>
    </row>
    <row r="10" spans="1:20" ht="16" thickBot="1" x14ac:dyDescent="0.25">
      <c r="A10" s="43">
        <f>A8+A6</f>
        <v>1020654941.55</v>
      </c>
      <c r="B10" s="44">
        <f>SUM(B6:B9)</f>
        <v>945654942</v>
      </c>
      <c r="C10" s="44">
        <f t="shared" ref="C10:F10" si="0">SUM(C6:C9)</f>
        <v>1337991882.53</v>
      </c>
      <c r="D10" s="44">
        <f t="shared" si="0"/>
        <v>1020654942</v>
      </c>
      <c r="E10" s="44">
        <f t="shared" si="0"/>
        <v>945654942</v>
      </c>
      <c r="F10" s="44">
        <f t="shared" si="0"/>
        <v>1337991882.03</v>
      </c>
      <c r="G10" s="42">
        <f>A10/J10</f>
        <v>2007.1324320471019</v>
      </c>
      <c r="H10" s="42">
        <f>E6/J10</f>
        <v>1859.6438682120847</v>
      </c>
      <c r="I10" s="42">
        <f>F6/J10</f>
        <v>2631.180030500635</v>
      </c>
      <c r="J10" s="42">
        <v>508514</v>
      </c>
      <c r="K10" s="37" t="s">
        <v>218</v>
      </c>
    </row>
    <row r="11" spans="1:20" ht="16" thickTop="1" x14ac:dyDescent="0.2">
      <c r="A11" s="40"/>
      <c r="B11" s="42"/>
      <c r="C11" s="42"/>
      <c r="D11" s="42"/>
      <c r="E11" s="42"/>
      <c r="F11" s="42"/>
      <c r="G11" s="42"/>
      <c r="H11" s="42"/>
      <c r="I11" s="42"/>
      <c r="J11" s="42"/>
      <c r="K11" s="48">
        <v>2016</v>
      </c>
    </row>
    <row r="12" spans="1:20" x14ac:dyDescent="0.2">
      <c r="A12" s="40" t="s">
        <v>222</v>
      </c>
      <c r="B12" s="42"/>
      <c r="C12" s="42"/>
      <c r="D12" s="42"/>
      <c r="E12" s="42"/>
      <c r="F12" s="42"/>
      <c r="G12" s="42"/>
      <c r="H12" s="42"/>
      <c r="I12" s="42"/>
      <c r="J12" s="42"/>
      <c r="K12" s="37"/>
    </row>
    <row r="13" spans="1:20" x14ac:dyDescent="0.2">
      <c r="A13" s="40"/>
      <c r="B13" s="40"/>
      <c r="C13" s="40"/>
      <c r="D13" s="40"/>
      <c r="E13" s="40"/>
      <c r="F13" s="40"/>
      <c r="G13" s="40"/>
      <c r="H13" s="40"/>
      <c r="I13" s="40"/>
      <c r="J13" s="40"/>
    </row>
    <row r="14" spans="1:20" x14ac:dyDescent="0.2">
      <c r="A14" s="40"/>
      <c r="B14" s="40"/>
      <c r="C14" s="40"/>
      <c r="D14" s="40"/>
      <c r="E14" s="40"/>
      <c r="F14" s="40"/>
      <c r="G14" s="40"/>
      <c r="H14" s="40"/>
      <c r="I14" s="40"/>
      <c r="J14" s="40"/>
    </row>
    <row r="15" spans="1:20" x14ac:dyDescent="0.2">
      <c r="A15" s="40"/>
      <c r="B15" s="40"/>
      <c r="C15" s="40"/>
      <c r="D15" s="40"/>
      <c r="E15" s="40"/>
      <c r="F15" s="40"/>
      <c r="G15" s="40"/>
      <c r="H15" s="40"/>
      <c r="I15" s="40"/>
      <c r="J15" s="40"/>
    </row>
    <row r="16" spans="1:20" x14ac:dyDescent="0.2">
      <c r="A16" s="40"/>
      <c r="B16" s="40"/>
      <c r="C16" s="40"/>
      <c r="D16" s="40"/>
      <c r="E16" s="40"/>
      <c r="F16" s="40"/>
      <c r="G16" s="40"/>
      <c r="H16" s="40"/>
      <c r="I16" s="40"/>
      <c r="J16" s="40"/>
    </row>
    <row r="17" spans="1:10" x14ac:dyDescent="0.2">
      <c r="A17" s="40"/>
      <c r="B17" s="40"/>
      <c r="C17" s="40"/>
      <c r="D17" s="40"/>
      <c r="E17" s="40"/>
      <c r="F17" s="40"/>
      <c r="G17" s="40"/>
      <c r="H17" s="40"/>
      <c r="I17" s="40"/>
      <c r="J17" s="40"/>
    </row>
  </sheetData>
  <mergeCells count="4">
    <mergeCell ref="A2:C2"/>
    <mergeCell ref="D2:F2"/>
    <mergeCell ref="G2:K2"/>
    <mergeCell ref="A1:K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59999389629810485"/>
  </sheetPr>
  <dimension ref="A1:T44"/>
  <sheetViews>
    <sheetView topLeftCell="B28" zoomScale="60" zoomScaleNormal="60" zoomScalePageLayoutView="60" workbookViewId="0">
      <selection activeCell="L33" sqref="L33"/>
    </sheetView>
  </sheetViews>
  <sheetFormatPr baseColWidth="10" defaultColWidth="10.6640625" defaultRowHeight="15" x14ac:dyDescent="0.2"/>
  <cols>
    <col min="1" max="1" width="3.83203125" hidden="1" customWidth="1"/>
    <col min="2" max="2" width="47.33203125" bestFit="1" customWidth="1"/>
    <col min="3" max="3" width="27.1640625" style="45" customWidth="1"/>
    <col min="4" max="4" width="22.6640625" customWidth="1"/>
    <col min="5" max="5" width="19.6640625" style="46" customWidth="1"/>
    <col min="6" max="6" width="22.6640625" style="46" customWidth="1"/>
    <col min="7" max="7" width="36.5" bestFit="1" customWidth="1"/>
    <col min="8" max="8" width="17.83203125" style="47" customWidth="1"/>
    <col min="9" max="10" width="22.6640625" style="46" customWidth="1"/>
    <col min="11" max="11" width="22.6640625" customWidth="1"/>
    <col min="12" max="12" width="62.6640625" customWidth="1"/>
    <col min="13" max="13" width="13.33203125" customWidth="1"/>
    <col min="14" max="14" width="14" customWidth="1"/>
    <col min="15" max="15" width="12.6640625" customWidth="1"/>
    <col min="16" max="16" width="15.1640625" customWidth="1"/>
    <col min="17" max="17" width="13.83203125" customWidth="1"/>
    <col min="18" max="18" width="8.33203125" customWidth="1"/>
    <col min="19" max="19" width="17.1640625" style="15" customWidth="1"/>
    <col min="20" max="20" width="73.6640625" style="15" bestFit="1" customWidth="1"/>
  </cols>
  <sheetData>
    <row r="1" spans="1:20" s="40" customFormat="1" ht="32.25" customHeight="1" x14ac:dyDescent="0.2">
      <c r="A1" s="129" t="s">
        <v>217</v>
      </c>
      <c r="B1" s="129"/>
      <c r="C1" s="129"/>
      <c r="D1" s="129"/>
      <c r="E1" s="129"/>
      <c r="F1" s="129"/>
      <c r="G1" s="129"/>
      <c r="H1" s="129"/>
      <c r="I1" s="129"/>
      <c r="J1" s="56"/>
      <c r="K1" s="57"/>
      <c r="M1" s="58"/>
      <c r="N1" s="58"/>
      <c r="O1" s="58"/>
      <c r="P1" s="58"/>
      <c r="Q1" s="58"/>
      <c r="R1" s="58"/>
      <c r="S1" s="136"/>
      <c r="T1" s="136"/>
    </row>
    <row r="2" spans="1:20" s="40" customFormat="1" ht="72" customHeight="1" x14ac:dyDescent="0.2">
      <c r="A2" s="39"/>
      <c r="B2" s="130" t="s">
        <v>67</v>
      </c>
      <c r="C2" s="130" t="s">
        <v>130</v>
      </c>
      <c r="D2" s="130" t="s">
        <v>66</v>
      </c>
      <c r="E2" s="130" t="s">
        <v>69</v>
      </c>
      <c r="F2" s="130" t="s">
        <v>68</v>
      </c>
      <c r="G2" s="130" t="s">
        <v>56</v>
      </c>
      <c r="H2" s="130" t="s">
        <v>70</v>
      </c>
      <c r="I2" s="130" t="s">
        <v>57</v>
      </c>
      <c r="J2" s="130" t="s">
        <v>71</v>
      </c>
      <c r="K2" s="130" t="s">
        <v>76</v>
      </c>
      <c r="L2" s="130" t="s">
        <v>72</v>
      </c>
      <c r="M2" s="133" t="s">
        <v>131</v>
      </c>
      <c r="N2" s="134"/>
      <c r="O2" s="134"/>
      <c r="P2" s="134"/>
      <c r="Q2" s="134"/>
      <c r="R2" s="135"/>
      <c r="S2" s="130" t="s">
        <v>74</v>
      </c>
      <c r="T2" s="132" t="s">
        <v>75</v>
      </c>
    </row>
    <row r="3" spans="1:20" s="40" customFormat="1" ht="72" x14ac:dyDescent="0.2">
      <c r="A3" s="39"/>
      <c r="B3" s="131"/>
      <c r="C3" s="131"/>
      <c r="D3" s="131"/>
      <c r="E3" s="131"/>
      <c r="F3" s="131"/>
      <c r="G3" s="131"/>
      <c r="H3" s="131"/>
      <c r="I3" s="131"/>
      <c r="J3" s="131"/>
      <c r="K3" s="131"/>
      <c r="L3" s="131"/>
      <c r="M3" s="59" t="s">
        <v>53</v>
      </c>
      <c r="N3" s="60" t="s">
        <v>54</v>
      </c>
      <c r="O3" s="60" t="s">
        <v>55</v>
      </c>
      <c r="P3" s="61" t="s">
        <v>120</v>
      </c>
      <c r="Q3" s="61" t="s">
        <v>118</v>
      </c>
      <c r="R3" s="62" t="s">
        <v>73</v>
      </c>
      <c r="S3" s="131"/>
      <c r="T3" s="132"/>
    </row>
    <row r="4" spans="1:20" s="40" customFormat="1" ht="16" x14ac:dyDescent="0.2">
      <c r="A4" s="39"/>
      <c r="B4" s="93" t="s">
        <v>224</v>
      </c>
      <c r="C4" s="64"/>
      <c r="D4" s="65"/>
      <c r="E4" s="66"/>
      <c r="F4" s="66"/>
      <c r="G4" s="67"/>
      <c r="H4" s="68"/>
      <c r="I4" s="69"/>
      <c r="J4" s="69"/>
      <c r="K4" s="70"/>
      <c r="L4" s="71"/>
      <c r="M4" s="71"/>
      <c r="N4" s="71"/>
      <c r="O4" s="71"/>
      <c r="P4" s="71"/>
      <c r="Q4" s="71"/>
      <c r="R4" s="71"/>
      <c r="S4" s="72"/>
      <c r="T4" s="72"/>
    </row>
    <row r="5" spans="1:20" s="40" customFormat="1" ht="59.25" customHeight="1" x14ac:dyDescent="0.2">
      <c r="A5" s="39"/>
      <c r="B5" s="94" t="s">
        <v>175</v>
      </c>
      <c r="C5" s="101"/>
      <c r="D5" s="66">
        <v>62110000</v>
      </c>
      <c r="E5" s="66">
        <v>24050000</v>
      </c>
      <c r="F5" s="66">
        <v>25892500</v>
      </c>
      <c r="G5" s="67">
        <v>43511</v>
      </c>
      <c r="H5" s="68" t="s">
        <v>61</v>
      </c>
      <c r="I5" s="90">
        <v>70950303.180000007</v>
      </c>
      <c r="J5" s="90">
        <v>70950303.180000007</v>
      </c>
      <c r="K5" s="70">
        <v>0</v>
      </c>
      <c r="L5" s="74" t="s">
        <v>252</v>
      </c>
      <c r="M5" s="74" t="s">
        <v>232</v>
      </c>
      <c r="N5" s="74" t="s">
        <v>223</v>
      </c>
      <c r="O5" s="74" t="s">
        <v>243</v>
      </c>
      <c r="P5" s="71"/>
      <c r="Q5" s="71"/>
      <c r="R5" s="71"/>
      <c r="S5" s="72"/>
      <c r="T5" s="75" t="s">
        <v>176</v>
      </c>
    </row>
    <row r="6" spans="1:20" s="40" customFormat="1" ht="46.5" customHeight="1" x14ac:dyDescent="0.2">
      <c r="A6" s="39"/>
      <c r="B6" s="94" t="s">
        <v>174</v>
      </c>
      <c r="C6" s="64"/>
      <c r="D6" s="66">
        <v>83590000</v>
      </c>
      <c r="E6" s="66">
        <v>19690000</v>
      </c>
      <c r="F6" s="66">
        <v>20737112.5</v>
      </c>
      <c r="G6" s="67">
        <v>43146</v>
      </c>
      <c r="H6" s="68" t="s">
        <v>61</v>
      </c>
      <c r="I6" s="90">
        <f>93070414.56-750000</f>
        <v>92320414.560000002</v>
      </c>
      <c r="J6" s="90">
        <f>93070414.56-750000</f>
        <v>92320414.560000002</v>
      </c>
      <c r="K6" s="70">
        <v>0</v>
      </c>
      <c r="L6" s="74" t="s">
        <v>253</v>
      </c>
      <c r="M6" s="74" t="s">
        <v>232</v>
      </c>
      <c r="N6" s="74" t="s">
        <v>223</v>
      </c>
      <c r="O6" s="74" t="s">
        <v>243</v>
      </c>
      <c r="P6" s="71"/>
      <c r="Q6" s="71"/>
      <c r="R6" s="71"/>
      <c r="S6" s="72"/>
      <c r="T6" s="75" t="s">
        <v>177</v>
      </c>
    </row>
    <row r="7" spans="1:20" s="40" customFormat="1" ht="55.5" customHeight="1" x14ac:dyDescent="0.2">
      <c r="A7" s="39"/>
      <c r="B7" s="94" t="s">
        <v>178</v>
      </c>
      <c r="C7" s="64"/>
      <c r="D7" s="66">
        <v>91364941.549999997</v>
      </c>
      <c r="E7" s="66">
        <v>24941.55</v>
      </c>
      <c r="F7" s="66">
        <v>10015000</v>
      </c>
      <c r="G7" s="67">
        <v>44242</v>
      </c>
      <c r="H7" s="68" t="s">
        <v>61</v>
      </c>
      <c r="I7" s="90">
        <v>96745148.590000004</v>
      </c>
      <c r="J7" s="90">
        <v>96745149.590000004</v>
      </c>
      <c r="K7" s="70">
        <v>0</v>
      </c>
      <c r="L7" s="74" t="s">
        <v>231</v>
      </c>
      <c r="M7" s="74" t="s">
        <v>232</v>
      </c>
      <c r="N7" s="74" t="s">
        <v>223</v>
      </c>
      <c r="O7" s="74" t="s">
        <v>243</v>
      </c>
      <c r="P7" s="71"/>
      <c r="Q7" s="71"/>
      <c r="R7" s="71"/>
      <c r="S7" s="72"/>
      <c r="T7" s="75" t="s">
        <v>179</v>
      </c>
    </row>
    <row r="8" spans="1:20" s="40" customFormat="1" ht="104.25" customHeight="1" x14ac:dyDescent="0.2">
      <c r="A8" s="39"/>
      <c r="B8" s="94" t="s">
        <v>180</v>
      </c>
      <c r="C8" s="64"/>
      <c r="D8" s="66">
        <v>8000000</v>
      </c>
      <c r="E8" s="66">
        <v>1555000</v>
      </c>
      <c r="F8" s="66">
        <v>1667912.5</v>
      </c>
      <c r="G8" s="67">
        <v>43876</v>
      </c>
      <c r="H8" s="68" t="s">
        <v>61</v>
      </c>
      <c r="I8" s="69">
        <v>7971441.2999999998</v>
      </c>
      <c r="J8" s="69">
        <v>7971441.2999999998</v>
      </c>
      <c r="K8" s="70">
        <v>0</v>
      </c>
      <c r="L8" s="89" t="s">
        <v>238</v>
      </c>
      <c r="M8" s="74" t="s">
        <v>233</v>
      </c>
      <c r="N8" s="74" t="s">
        <v>234</v>
      </c>
      <c r="O8" s="74" t="s">
        <v>243</v>
      </c>
      <c r="P8" s="71"/>
      <c r="Q8" s="71"/>
      <c r="R8" s="71"/>
      <c r="S8" s="72"/>
      <c r="T8" s="72"/>
    </row>
    <row r="9" spans="1:20" s="40" customFormat="1" ht="127.5" customHeight="1" x14ac:dyDescent="0.2">
      <c r="A9" s="39"/>
      <c r="B9" s="94" t="s">
        <v>181</v>
      </c>
      <c r="C9" s="64"/>
      <c r="D9" s="66">
        <v>89235000</v>
      </c>
      <c r="E9" s="66">
        <v>8840000</v>
      </c>
      <c r="F9" s="66">
        <v>9384750</v>
      </c>
      <c r="G9" s="67">
        <v>43511</v>
      </c>
      <c r="H9" s="68" t="s">
        <v>61</v>
      </c>
      <c r="I9" s="69">
        <v>90371242.040000007</v>
      </c>
      <c r="J9" s="69">
        <v>90371242.040000007</v>
      </c>
      <c r="K9" s="70">
        <v>0</v>
      </c>
      <c r="L9" s="89" t="s">
        <v>254</v>
      </c>
      <c r="M9" s="74" t="s">
        <v>233</v>
      </c>
      <c r="N9" s="74" t="s">
        <v>234</v>
      </c>
      <c r="O9" s="74" t="s">
        <v>243</v>
      </c>
      <c r="P9" s="71"/>
      <c r="Q9" s="71"/>
      <c r="R9" s="71"/>
      <c r="S9" s="109" t="s">
        <v>245</v>
      </c>
      <c r="T9" s="72"/>
    </row>
    <row r="10" spans="1:20" s="40" customFormat="1" ht="101.25" customHeight="1" x14ac:dyDescent="0.2">
      <c r="A10" s="39"/>
      <c r="B10" s="73" t="s">
        <v>182</v>
      </c>
      <c r="C10" s="64"/>
      <c r="D10" s="66">
        <v>33995000</v>
      </c>
      <c r="E10" s="66">
        <v>20665000</v>
      </c>
      <c r="F10" s="66">
        <v>30004009.050000001</v>
      </c>
      <c r="G10" s="67">
        <v>49355</v>
      </c>
      <c r="H10" s="68" t="s">
        <v>61</v>
      </c>
      <c r="I10" s="90">
        <v>35526145.299999997</v>
      </c>
      <c r="J10" s="90">
        <v>35526145.299999997</v>
      </c>
      <c r="K10" s="70">
        <v>0</v>
      </c>
      <c r="L10" s="88" t="s">
        <v>226</v>
      </c>
      <c r="M10" s="74" t="s">
        <v>243</v>
      </c>
      <c r="N10" s="71" t="s">
        <v>223</v>
      </c>
      <c r="O10" s="71" t="s">
        <v>223</v>
      </c>
      <c r="P10" s="71"/>
      <c r="Q10" s="71"/>
      <c r="R10" s="71"/>
      <c r="S10" s="109" t="s">
        <v>245</v>
      </c>
      <c r="T10" s="72"/>
    </row>
    <row r="11" spans="1:20" s="40" customFormat="1" ht="55.5" customHeight="1" x14ac:dyDescent="0.2">
      <c r="A11" s="39"/>
      <c r="B11" s="73" t="s">
        <v>183</v>
      </c>
      <c r="C11" s="64"/>
      <c r="D11" s="66">
        <v>12930000</v>
      </c>
      <c r="E11" s="66">
        <v>10780000</v>
      </c>
      <c r="F11" s="66">
        <v>13395675</v>
      </c>
      <c r="G11" s="67">
        <v>46068</v>
      </c>
      <c r="H11" s="68" t="s">
        <v>61</v>
      </c>
      <c r="I11" s="69">
        <v>13650664.869999999</v>
      </c>
      <c r="J11" s="69">
        <v>13650664.869999999</v>
      </c>
      <c r="K11" s="70">
        <v>0</v>
      </c>
      <c r="L11" s="89" t="s">
        <v>255</v>
      </c>
      <c r="M11" s="74" t="s">
        <v>243</v>
      </c>
      <c r="N11" s="71" t="s">
        <v>223</v>
      </c>
      <c r="O11" s="71" t="s">
        <v>223</v>
      </c>
      <c r="P11" s="71"/>
      <c r="Q11" s="71"/>
      <c r="R11" s="71"/>
      <c r="S11" s="109" t="s">
        <v>246</v>
      </c>
      <c r="T11" s="77" t="s">
        <v>184</v>
      </c>
    </row>
    <row r="12" spans="1:20" s="40" customFormat="1" ht="32" x14ac:dyDescent="0.2">
      <c r="A12" s="39"/>
      <c r="B12" s="95" t="s">
        <v>185</v>
      </c>
      <c r="C12" s="64"/>
      <c r="D12" s="66">
        <v>76860000</v>
      </c>
      <c r="E12" s="66">
        <v>52545000</v>
      </c>
      <c r="F12" s="66">
        <v>72255425.019999996</v>
      </c>
      <c r="G12" s="67">
        <v>42050</v>
      </c>
      <c r="H12" s="68" t="s">
        <v>61</v>
      </c>
      <c r="I12" s="69">
        <v>78112219.180000007</v>
      </c>
      <c r="J12" s="69">
        <f>I12-K12</f>
        <v>72229654.830000013</v>
      </c>
      <c r="K12" s="70">
        <v>5882564.3499999996</v>
      </c>
      <c r="L12" s="89" t="s">
        <v>229</v>
      </c>
      <c r="M12" s="74" t="s">
        <v>243</v>
      </c>
      <c r="N12" s="71" t="s">
        <v>223</v>
      </c>
      <c r="O12" s="71" t="s">
        <v>223</v>
      </c>
      <c r="P12" s="71"/>
      <c r="Q12" s="71"/>
      <c r="R12" s="71"/>
      <c r="S12" s="102"/>
      <c r="T12" s="103"/>
    </row>
    <row r="13" spans="1:20" s="40" customFormat="1" ht="78.75" customHeight="1" x14ac:dyDescent="0.2">
      <c r="A13" s="39"/>
      <c r="B13" s="95" t="s">
        <v>186</v>
      </c>
      <c r="C13" s="64"/>
      <c r="D13" s="66">
        <v>36565000</v>
      </c>
      <c r="E13" s="66">
        <v>30795000</v>
      </c>
      <c r="F13" s="66">
        <v>36351925</v>
      </c>
      <c r="G13" s="67">
        <v>45703</v>
      </c>
      <c r="H13" s="68" t="s">
        <v>61</v>
      </c>
      <c r="I13" s="69">
        <v>42687810.390000001</v>
      </c>
      <c r="J13" s="69">
        <v>42687810.390000001</v>
      </c>
      <c r="K13" s="70">
        <v>0</v>
      </c>
      <c r="L13" s="89" t="s">
        <v>257</v>
      </c>
      <c r="M13" s="74" t="s">
        <v>243</v>
      </c>
      <c r="N13" s="71" t="s">
        <v>223</v>
      </c>
      <c r="O13" s="71" t="s">
        <v>223</v>
      </c>
      <c r="P13" s="71"/>
      <c r="Q13" s="71"/>
      <c r="R13" s="71"/>
      <c r="S13" s="109" t="s">
        <v>246</v>
      </c>
      <c r="T13" s="77" t="s">
        <v>187</v>
      </c>
    </row>
    <row r="14" spans="1:20" s="40" customFormat="1" ht="100.5" customHeight="1" x14ac:dyDescent="0.2">
      <c r="A14" s="39"/>
      <c r="B14" s="95" t="s">
        <v>188</v>
      </c>
      <c r="C14" s="64"/>
      <c r="D14" s="66">
        <v>10000000</v>
      </c>
      <c r="E14" s="66">
        <v>9130000</v>
      </c>
      <c r="F14" s="66">
        <v>11955593.75</v>
      </c>
      <c r="G14" s="67">
        <v>413136</v>
      </c>
      <c r="H14" s="68" t="s">
        <v>61</v>
      </c>
      <c r="I14" s="90">
        <v>10209545.220000001</v>
      </c>
      <c r="J14" s="90">
        <v>10209545.220000001</v>
      </c>
      <c r="K14" s="70">
        <v>0</v>
      </c>
      <c r="L14" s="89" t="s">
        <v>235</v>
      </c>
      <c r="M14" s="74" t="s">
        <v>243</v>
      </c>
      <c r="N14" s="71" t="s">
        <v>223</v>
      </c>
      <c r="O14" s="71" t="s">
        <v>223</v>
      </c>
      <c r="P14" s="71"/>
      <c r="Q14" s="71"/>
      <c r="R14" s="71"/>
      <c r="S14" s="109" t="s">
        <v>245</v>
      </c>
      <c r="T14" s="72"/>
    </row>
    <row r="15" spans="1:20" s="40" customFormat="1" ht="69" customHeight="1" x14ac:dyDescent="0.2">
      <c r="A15" s="39"/>
      <c r="B15" s="73" t="s">
        <v>189</v>
      </c>
      <c r="C15" s="64"/>
      <c r="D15" s="66">
        <v>140640000</v>
      </c>
      <c r="E15" s="66">
        <v>140640000</v>
      </c>
      <c r="F15" s="66">
        <v>185951168.75</v>
      </c>
      <c r="G15" s="67">
        <v>47529</v>
      </c>
      <c r="H15" s="68" t="s">
        <v>61</v>
      </c>
      <c r="I15" s="69">
        <v>166431289.31</v>
      </c>
      <c r="J15" s="69">
        <v>166431289.31</v>
      </c>
      <c r="K15" s="70">
        <v>0</v>
      </c>
      <c r="L15" s="74" t="s">
        <v>256</v>
      </c>
      <c r="M15" s="74" t="s">
        <v>243</v>
      </c>
      <c r="N15" s="71" t="s">
        <v>223</v>
      </c>
      <c r="O15" s="71" t="s">
        <v>223</v>
      </c>
      <c r="P15" s="71"/>
      <c r="Q15" s="71"/>
      <c r="R15" s="71"/>
      <c r="S15" s="102"/>
      <c r="T15" s="77" t="s">
        <v>191</v>
      </c>
    </row>
    <row r="16" spans="1:20" s="40" customFormat="1" ht="69" customHeight="1" x14ac:dyDescent="0.2">
      <c r="A16" s="39"/>
      <c r="B16" s="73" t="s">
        <v>190</v>
      </c>
      <c r="C16" s="64"/>
      <c r="D16" s="66">
        <v>32895000</v>
      </c>
      <c r="E16" s="66">
        <v>27355000</v>
      </c>
      <c r="F16" s="66">
        <v>32593818.75</v>
      </c>
      <c r="G16" s="67">
        <v>47164</v>
      </c>
      <c r="H16" s="68" t="s">
        <v>61</v>
      </c>
      <c r="I16" s="69">
        <v>33058591.199999999</v>
      </c>
      <c r="J16" s="69">
        <v>33058591.199999999</v>
      </c>
      <c r="K16" s="70">
        <v>0</v>
      </c>
      <c r="L16" s="74" t="s">
        <v>256</v>
      </c>
      <c r="M16" s="74" t="s">
        <v>243</v>
      </c>
      <c r="N16" s="71" t="s">
        <v>223</v>
      </c>
      <c r="O16" s="71" t="s">
        <v>223</v>
      </c>
      <c r="P16" s="71"/>
      <c r="Q16" s="71"/>
      <c r="R16" s="71"/>
      <c r="S16" s="72"/>
      <c r="T16" s="75" t="s">
        <v>192</v>
      </c>
    </row>
    <row r="17" spans="1:20" s="40" customFormat="1" ht="68.25" customHeight="1" x14ac:dyDescent="0.2">
      <c r="A17" s="39"/>
      <c r="B17" s="73" t="s">
        <v>193</v>
      </c>
      <c r="C17" s="64"/>
      <c r="D17" s="66">
        <v>71750000</v>
      </c>
      <c r="E17" s="66">
        <v>71005000</v>
      </c>
      <c r="F17" s="66">
        <v>102839500</v>
      </c>
      <c r="G17" s="67">
        <v>48259</v>
      </c>
      <c r="H17" s="68" t="s">
        <v>61</v>
      </c>
      <c r="I17" s="69">
        <v>78635545</v>
      </c>
      <c r="J17" s="69">
        <v>78635545</v>
      </c>
      <c r="K17" s="70">
        <v>0</v>
      </c>
      <c r="L17" s="74" t="s">
        <v>256</v>
      </c>
      <c r="M17" s="74" t="s">
        <v>243</v>
      </c>
      <c r="N17" s="71" t="s">
        <v>223</v>
      </c>
      <c r="O17" s="71" t="s">
        <v>223</v>
      </c>
      <c r="P17" s="71"/>
      <c r="Q17" s="71"/>
      <c r="R17" s="71"/>
      <c r="S17" s="76"/>
      <c r="T17" s="89" t="s">
        <v>239</v>
      </c>
    </row>
    <row r="18" spans="1:20" s="40" customFormat="1" ht="108" customHeight="1" x14ac:dyDescent="0.2">
      <c r="A18" s="39"/>
      <c r="B18" s="73" t="s">
        <v>194</v>
      </c>
      <c r="C18" s="64"/>
      <c r="D18" s="66">
        <v>14985000</v>
      </c>
      <c r="E18" s="66">
        <v>14400000</v>
      </c>
      <c r="F18" s="66">
        <v>20138000</v>
      </c>
      <c r="G18" s="67">
        <v>48625</v>
      </c>
      <c r="H18" s="68" t="s">
        <v>61</v>
      </c>
      <c r="I18" s="69">
        <v>16305289.050000001</v>
      </c>
      <c r="J18" s="69">
        <f>I18-K18</f>
        <v>15898189.09</v>
      </c>
      <c r="K18" s="70">
        <v>407099.96</v>
      </c>
      <c r="L18" s="89" t="s">
        <v>227</v>
      </c>
      <c r="M18" s="74" t="s">
        <v>243</v>
      </c>
      <c r="N18" s="71" t="s">
        <v>223</v>
      </c>
      <c r="O18" s="71" t="s">
        <v>223</v>
      </c>
      <c r="P18" s="71"/>
      <c r="Q18" s="71"/>
      <c r="R18" s="71"/>
      <c r="S18" s="109" t="s">
        <v>245</v>
      </c>
      <c r="T18" s="72"/>
    </row>
    <row r="19" spans="1:20" s="40" customFormat="1" ht="32" x14ac:dyDescent="0.2">
      <c r="A19" s="39"/>
      <c r="B19" s="73" t="s">
        <v>195</v>
      </c>
      <c r="C19" s="64"/>
      <c r="D19" s="66">
        <v>91750000</v>
      </c>
      <c r="E19" s="66">
        <v>89750000</v>
      </c>
      <c r="F19" s="66">
        <v>145759950</v>
      </c>
      <c r="G19" s="67">
        <v>50816</v>
      </c>
      <c r="H19" s="68" t="s">
        <v>61</v>
      </c>
      <c r="I19" s="69">
        <v>100877074.95</v>
      </c>
      <c r="J19" s="69">
        <f>I19-K19</f>
        <v>43774039.970000006</v>
      </c>
      <c r="K19" s="70">
        <v>57103034.979999997</v>
      </c>
      <c r="L19" s="74" t="s">
        <v>229</v>
      </c>
      <c r="M19" s="74" t="s">
        <v>243</v>
      </c>
      <c r="N19" s="71" t="s">
        <v>223</v>
      </c>
      <c r="O19" s="71" t="s">
        <v>223</v>
      </c>
      <c r="P19" s="71"/>
      <c r="Q19" s="71"/>
      <c r="R19" s="71"/>
      <c r="S19" s="72"/>
      <c r="T19" s="72"/>
    </row>
    <row r="20" spans="1:20" s="40" customFormat="1" ht="105" customHeight="1" x14ac:dyDescent="0.2">
      <c r="A20" s="39"/>
      <c r="B20" s="73" t="s">
        <v>196</v>
      </c>
      <c r="C20" s="64"/>
      <c r="D20" s="66">
        <v>19530000</v>
      </c>
      <c r="E20" s="66">
        <v>19530000</v>
      </c>
      <c r="F20" s="66">
        <v>32595570</v>
      </c>
      <c r="G20" s="67">
        <v>49171</v>
      </c>
      <c r="H20" s="68" t="s">
        <v>61</v>
      </c>
      <c r="I20" s="69">
        <v>20167068.600000001</v>
      </c>
      <c r="J20" s="69">
        <f>I20-K20</f>
        <v>7277471.3000000007</v>
      </c>
      <c r="K20" s="70">
        <v>12889597.300000001</v>
      </c>
      <c r="L20" s="74" t="s">
        <v>228</v>
      </c>
      <c r="M20" s="74" t="s">
        <v>243</v>
      </c>
      <c r="N20" s="71" t="s">
        <v>223</v>
      </c>
      <c r="O20" s="71" t="s">
        <v>223</v>
      </c>
      <c r="P20" s="71"/>
      <c r="Q20" s="71"/>
      <c r="R20" s="71"/>
      <c r="S20" s="72"/>
      <c r="T20" s="72"/>
    </row>
    <row r="21" spans="1:20" s="40" customFormat="1" ht="32" x14ac:dyDescent="0.2">
      <c r="A21" s="39"/>
      <c r="B21" s="95" t="s">
        <v>197</v>
      </c>
      <c r="C21" s="64"/>
      <c r="D21" s="66">
        <v>77345000</v>
      </c>
      <c r="E21" s="66">
        <v>75595000</v>
      </c>
      <c r="F21" s="66">
        <v>86811497.5</v>
      </c>
      <c r="G21" s="67">
        <v>45703</v>
      </c>
      <c r="H21" s="68" t="s">
        <v>61</v>
      </c>
      <c r="I21" s="69">
        <v>77345000</v>
      </c>
      <c r="J21" s="69">
        <v>77345000</v>
      </c>
      <c r="K21" s="70">
        <v>0</v>
      </c>
      <c r="L21" s="74" t="s">
        <v>241</v>
      </c>
      <c r="M21" s="74" t="s">
        <v>243</v>
      </c>
      <c r="N21" s="74" t="s">
        <v>243</v>
      </c>
      <c r="O21" s="74" t="s">
        <v>243</v>
      </c>
      <c r="P21" s="71"/>
      <c r="Q21" s="71"/>
      <c r="R21" s="71" t="s">
        <v>61</v>
      </c>
      <c r="S21" s="109" t="s">
        <v>249</v>
      </c>
      <c r="T21" s="77" t="s">
        <v>200</v>
      </c>
    </row>
    <row r="22" spans="1:20" s="40" customFormat="1" ht="72.75" customHeight="1" x14ac:dyDescent="0.2">
      <c r="A22" s="39"/>
      <c r="B22" s="73" t="s">
        <v>198</v>
      </c>
      <c r="C22" s="64"/>
      <c r="D22" s="66">
        <v>74295000</v>
      </c>
      <c r="E22" s="66">
        <v>64545000</v>
      </c>
      <c r="F22" s="66">
        <v>96136415.709999993</v>
      </c>
      <c r="G22" s="67">
        <v>48990</v>
      </c>
      <c r="H22" s="68" t="s">
        <v>61</v>
      </c>
      <c r="I22" s="69">
        <v>74295000</v>
      </c>
      <c r="J22" s="90">
        <f>I22-K22</f>
        <v>74073234.560000002</v>
      </c>
      <c r="K22" s="91">
        <v>221765.44</v>
      </c>
      <c r="L22" s="74" t="s">
        <v>256</v>
      </c>
      <c r="M22" s="74" t="s">
        <v>243</v>
      </c>
      <c r="N22" s="78" t="s">
        <v>223</v>
      </c>
      <c r="O22" s="71" t="s">
        <v>223</v>
      </c>
      <c r="P22" s="71"/>
      <c r="Q22" s="71"/>
      <c r="R22" s="71"/>
      <c r="S22" s="92"/>
      <c r="T22" s="89" t="s">
        <v>240</v>
      </c>
    </row>
    <row r="23" spans="1:20" s="40" customFormat="1" ht="65.25" customHeight="1" x14ac:dyDescent="0.2">
      <c r="A23" s="39"/>
      <c r="B23" s="74" t="s">
        <v>201</v>
      </c>
      <c r="C23" s="79"/>
      <c r="D23" s="69">
        <v>29290000</v>
      </c>
      <c r="E23" s="69">
        <v>28670000</v>
      </c>
      <c r="F23" s="69">
        <v>30716302.149999999</v>
      </c>
      <c r="G23" s="80">
        <v>44607</v>
      </c>
      <c r="H23" s="68" t="s">
        <v>61</v>
      </c>
      <c r="I23" s="81">
        <v>29134827.800000001</v>
      </c>
      <c r="J23" s="81">
        <v>29134827.800000001</v>
      </c>
      <c r="K23" s="82">
        <v>0</v>
      </c>
      <c r="L23" s="74" t="s">
        <v>258</v>
      </c>
      <c r="M23" s="74" t="s">
        <v>243</v>
      </c>
      <c r="N23" s="78" t="s">
        <v>223</v>
      </c>
      <c r="O23" s="78" t="s">
        <v>223</v>
      </c>
      <c r="P23" s="78"/>
      <c r="Q23" s="78"/>
      <c r="R23" s="78"/>
      <c r="S23" s="72"/>
      <c r="T23" s="87" t="s">
        <v>202</v>
      </c>
    </row>
    <row r="24" spans="1:20" s="40" customFormat="1" ht="33.75" customHeight="1" x14ac:dyDescent="0.2">
      <c r="A24" s="39"/>
      <c r="B24" s="71" t="s">
        <v>203</v>
      </c>
      <c r="C24" s="79"/>
      <c r="D24" s="69">
        <v>90205000</v>
      </c>
      <c r="E24" s="69">
        <v>90205000</v>
      </c>
      <c r="F24" s="69">
        <v>148416075</v>
      </c>
      <c r="G24" s="80">
        <v>51181</v>
      </c>
      <c r="H24" s="83" t="s">
        <v>61</v>
      </c>
      <c r="I24" s="81">
        <v>100817942.95</v>
      </c>
      <c r="J24" s="81">
        <v>0</v>
      </c>
      <c r="K24" s="81">
        <v>100817942.95</v>
      </c>
      <c r="L24" s="74" t="s">
        <v>229</v>
      </c>
      <c r="M24" s="74" t="s">
        <v>243</v>
      </c>
      <c r="N24" s="78" t="s">
        <v>223</v>
      </c>
      <c r="O24" s="78" t="s">
        <v>223</v>
      </c>
      <c r="P24" s="78"/>
      <c r="Q24" s="78"/>
      <c r="R24" s="78"/>
      <c r="S24" s="72"/>
      <c r="T24" s="72"/>
    </row>
    <row r="25" spans="1:20" s="40" customFormat="1" ht="165.75" customHeight="1" x14ac:dyDescent="0.2">
      <c r="A25" s="39"/>
      <c r="B25" s="73" t="s">
        <v>204</v>
      </c>
      <c r="C25" s="79"/>
      <c r="D25" s="69">
        <v>59645000</v>
      </c>
      <c r="E25" s="69">
        <v>59645000</v>
      </c>
      <c r="F25" s="69">
        <v>99015500</v>
      </c>
      <c r="G25" s="80">
        <v>51181</v>
      </c>
      <c r="H25" s="83" t="s">
        <v>61</v>
      </c>
      <c r="I25" s="81">
        <v>65579175.75</v>
      </c>
      <c r="J25" s="81">
        <v>7843640.4000000004</v>
      </c>
      <c r="K25" s="82">
        <f>I25-J25</f>
        <v>57735535.350000001</v>
      </c>
      <c r="L25" s="89" t="s">
        <v>260</v>
      </c>
      <c r="M25" s="74" t="s">
        <v>243</v>
      </c>
      <c r="N25" s="78" t="s">
        <v>223</v>
      </c>
      <c r="O25" s="78" t="s">
        <v>223</v>
      </c>
      <c r="P25" s="78"/>
      <c r="Q25" s="78"/>
      <c r="R25" s="78"/>
      <c r="S25" s="72"/>
      <c r="T25" s="72"/>
    </row>
    <row r="26" spans="1:20" s="40" customFormat="1" ht="67.5" customHeight="1" x14ac:dyDescent="0.2">
      <c r="A26" s="39"/>
      <c r="B26" s="71" t="s">
        <v>205</v>
      </c>
      <c r="C26" s="79"/>
      <c r="D26" s="69">
        <v>16175000</v>
      </c>
      <c r="E26" s="69">
        <v>15855000</v>
      </c>
      <c r="F26" s="69">
        <v>21879900</v>
      </c>
      <c r="G26" s="80">
        <v>46068</v>
      </c>
      <c r="H26" s="83" t="s">
        <v>61</v>
      </c>
      <c r="I26" s="81">
        <v>18322981.25</v>
      </c>
      <c r="J26" s="81">
        <v>18322981.25</v>
      </c>
      <c r="K26" s="82">
        <v>0</v>
      </c>
      <c r="L26" s="71" t="s">
        <v>259</v>
      </c>
      <c r="M26" s="74" t="s">
        <v>243</v>
      </c>
      <c r="N26" s="78" t="s">
        <v>223</v>
      </c>
      <c r="O26" s="78" t="s">
        <v>223</v>
      </c>
      <c r="P26" s="78"/>
      <c r="Q26" s="78"/>
      <c r="R26" s="78"/>
      <c r="S26" s="72"/>
      <c r="T26" s="77" t="s">
        <v>206</v>
      </c>
    </row>
    <row r="27" spans="1:20" s="40" customFormat="1" ht="87.75" customHeight="1" x14ac:dyDescent="0.2">
      <c r="A27" s="39"/>
      <c r="B27" s="71" t="s">
        <v>207</v>
      </c>
      <c r="C27" s="79"/>
      <c r="D27" s="69">
        <v>18350000</v>
      </c>
      <c r="E27" s="69">
        <v>18350000</v>
      </c>
      <c r="F27" s="69">
        <v>25641591.010000002</v>
      </c>
      <c r="G27" s="80">
        <v>49720</v>
      </c>
      <c r="H27" s="83" t="s">
        <v>61</v>
      </c>
      <c r="I27" s="97">
        <v>20229872.649999999</v>
      </c>
      <c r="J27" s="81">
        <v>0</v>
      </c>
      <c r="K27" s="97">
        <f>I27</f>
        <v>20229872.649999999</v>
      </c>
      <c r="L27" s="71" t="s">
        <v>225</v>
      </c>
      <c r="M27" s="74" t="s">
        <v>243</v>
      </c>
      <c r="N27" s="78" t="s">
        <v>223</v>
      </c>
      <c r="O27" s="78" t="s">
        <v>223</v>
      </c>
      <c r="P27" s="78"/>
      <c r="Q27" s="78"/>
      <c r="R27" s="78"/>
      <c r="S27" s="72"/>
      <c r="T27" s="72"/>
    </row>
    <row r="28" spans="1:20" s="40" customFormat="1" ht="68.25" customHeight="1" x14ac:dyDescent="0.2">
      <c r="A28" s="39"/>
      <c r="B28" s="71" t="s">
        <v>208</v>
      </c>
      <c r="C28" s="79"/>
      <c r="D28" s="69">
        <v>37980000</v>
      </c>
      <c r="E28" s="69">
        <v>37980000</v>
      </c>
      <c r="F28" s="69">
        <v>59814605.899999999</v>
      </c>
      <c r="G28" s="80">
        <v>49720</v>
      </c>
      <c r="H28" s="83" t="s">
        <v>61</v>
      </c>
      <c r="I28" s="81">
        <v>44596600.649999999</v>
      </c>
      <c r="J28" s="81">
        <v>44596600.649999999</v>
      </c>
      <c r="K28" s="82">
        <v>0</v>
      </c>
      <c r="L28" s="71" t="s">
        <v>256</v>
      </c>
      <c r="M28" s="74" t="s">
        <v>243</v>
      </c>
      <c r="N28" s="78" t="s">
        <v>223</v>
      </c>
      <c r="O28" s="78" t="s">
        <v>223</v>
      </c>
      <c r="P28" s="78"/>
      <c r="Q28" s="78"/>
      <c r="R28" s="78"/>
      <c r="S28" s="72"/>
      <c r="T28" s="77" t="s">
        <v>209</v>
      </c>
    </row>
    <row r="29" spans="1:20" s="40" customFormat="1" ht="16" x14ac:dyDescent="0.2">
      <c r="A29" s="39"/>
      <c r="B29" s="78"/>
      <c r="C29" s="84"/>
      <c r="D29" s="81"/>
      <c r="E29" s="81"/>
      <c r="F29" s="81"/>
      <c r="G29" s="85"/>
      <c r="H29" s="83"/>
      <c r="I29" s="81"/>
      <c r="J29" s="81"/>
      <c r="K29" s="82"/>
      <c r="L29" s="78"/>
      <c r="M29" s="74" t="s">
        <v>243</v>
      </c>
      <c r="N29" s="78"/>
      <c r="O29" s="78"/>
      <c r="P29" s="78"/>
      <c r="Q29" s="78"/>
      <c r="R29" s="78"/>
      <c r="S29" s="72"/>
      <c r="T29" s="72"/>
    </row>
    <row r="30" spans="1:20" s="40" customFormat="1" ht="16" x14ac:dyDescent="0.2">
      <c r="A30" s="39"/>
      <c r="B30" s="86" t="s">
        <v>210</v>
      </c>
      <c r="C30" s="84"/>
      <c r="D30" s="81"/>
      <c r="E30" s="81"/>
      <c r="F30" s="81"/>
      <c r="G30" s="85"/>
      <c r="H30" s="83"/>
      <c r="I30" s="81"/>
      <c r="J30" s="81"/>
      <c r="K30" s="82"/>
      <c r="L30" s="78"/>
      <c r="M30" s="74" t="s">
        <v>243</v>
      </c>
      <c r="N30" s="78"/>
      <c r="O30" s="78"/>
      <c r="P30" s="78"/>
      <c r="Q30" s="78"/>
      <c r="R30" s="78"/>
      <c r="S30" s="72"/>
      <c r="T30" s="72"/>
    </row>
    <row r="31" spans="1:20" s="40" customFormat="1" ht="57.75" customHeight="1" x14ac:dyDescent="0.2">
      <c r="A31" s="39"/>
      <c r="B31" s="87" t="s">
        <v>211</v>
      </c>
      <c r="C31" s="96" t="s">
        <v>242</v>
      </c>
      <c r="D31" s="97">
        <v>7475000</v>
      </c>
      <c r="E31" s="97">
        <v>5845000</v>
      </c>
      <c r="F31" s="97">
        <v>7041300</v>
      </c>
      <c r="G31" s="98">
        <v>45884</v>
      </c>
      <c r="H31" s="99" t="s">
        <v>61</v>
      </c>
      <c r="I31" s="97">
        <v>7475000</v>
      </c>
      <c r="J31" s="97">
        <v>7475000</v>
      </c>
      <c r="K31" s="100">
        <v>0</v>
      </c>
      <c r="L31" s="89" t="s">
        <v>261</v>
      </c>
      <c r="M31" s="74" t="s">
        <v>243</v>
      </c>
      <c r="N31" s="87" t="s">
        <v>237</v>
      </c>
      <c r="O31" s="74" t="s">
        <v>243</v>
      </c>
      <c r="P31" s="78"/>
      <c r="Q31" s="78"/>
      <c r="R31" s="78"/>
      <c r="S31" s="109" t="s">
        <v>247</v>
      </c>
      <c r="T31" s="77" t="s">
        <v>212</v>
      </c>
    </row>
    <row r="32" spans="1:20" s="40" customFormat="1" ht="67.5" customHeight="1" x14ac:dyDescent="0.2">
      <c r="A32" s="39"/>
      <c r="B32" s="87" t="s">
        <v>213</v>
      </c>
      <c r="C32" s="96" t="s">
        <v>242</v>
      </c>
      <c r="D32" s="81">
        <v>2895000</v>
      </c>
      <c r="E32" s="81">
        <v>2895000</v>
      </c>
      <c r="F32" s="81">
        <v>3101400</v>
      </c>
      <c r="G32" s="85">
        <v>44788</v>
      </c>
      <c r="H32" s="83" t="s">
        <v>61</v>
      </c>
      <c r="I32" s="81">
        <v>2895000</v>
      </c>
      <c r="J32" s="81">
        <v>2895000</v>
      </c>
      <c r="K32" s="82">
        <v>0</v>
      </c>
      <c r="L32" s="89" t="s">
        <v>261</v>
      </c>
      <c r="M32" s="74" t="s">
        <v>243</v>
      </c>
      <c r="N32" s="87" t="s">
        <v>234</v>
      </c>
      <c r="O32" s="74" t="s">
        <v>243</v>
      </c>
      <c r="P32" s="78"/>
      <c r="Q32" s="78"/>
      <c r="R32" s="78"/>
      <c r="S32" s="109" t="s">
        <v>247</v>
      </c>
      <c r="T32" s="75" t="s">
        <v>214</v>
      </c>
    </row>
    <row r="33" spans="1:20" s="40" customFormat="1" ht="150.75" customHeight="1" x14ac:dyDescent="0.2">
      <c r="A33" s="39"/>
      <c r="B33" s="73" t="s">
        <v>215</v>
      </c>
      <c r="C33" s="96" t="s">
        <v>242</v>
      </c>
      <c r="D33" s="81">
        <v>5315000</v>
      </c>
      <c r="E33" s="81">
        <v>5315000</v>
      </c>
      <c r="F33" s="81">
        <v>7879384.4400000004</v>
      </c>
      <c r="G33" s="85">
        <v>51728</v>
      </c>
      <c r="H33" s="83" t="s">
        <v>61</v>
      </c>
      <c r="I33" s="81">
        <v>5315000</v>
      </c>
      <c r="J33" s="81">
        <v>5315000</v>
      </c>
      <c r="K33" s="82">
        <v>0</v>
      </c>
      <c r="L33" s="74" t="s">
        <v>230</v>
      </c>
      <c r="M33" s="74" t="s">
        <v>243</v>
      </c>
      <c r="N33" s="87" t="s">
        <v>236</v>
      </c>
      <c r="O33" s="74" t="s">
        <v>243</v>
      </c>
      <c r="P33" s="78"/>
      <c r="Q33" s="78"/>
      <c r="R33" s="78"/>
      <c r="S33" s="109" t="s">
        <v>248</v>
      </c>
      <c r="T33" s="75"/>
    </row>
    <row r="34" spans="1:20" s="40" customFormat="1" ht="16" x14ac:dyDescent="0.2">
      <c r="A34" s="39"/>
      <c r="B34" s="73"/>
      <c r="C34" s="64"/>
      <c r="D34" s="81"/>
      <c r="E34" s="81"/>
      <c r="F34" s="81"/>
      <c r="G34" s="85"/>
      <c r="H34" s="83"/>
      <c r="I34" s="81"/>
      <c r="J34" s="81"/>
      <c r="K34" s="82"/>
      <c r="L34" s="78"/>
      <c r="M34" s="78"/>
      <c r="N34" s="78"/>
      <c r="O34" s="78"/>
      <c r="P34" s="78"/>
      <c r="Q34" s="78"/>
      <c r="R34" s="78"/>
      <c r="S34" s="72"/>
      <c r="T34" s="75"/>
    </row>
    <row r="35" spans="1:20" s="40" customFormat="1" ht="16" x14ac:dyDescent="0.2">
      <c r="A35" s="39"/>
      <c r="B35" s="63" t="s">
        <v>216</v>
      </c>
      <c r="C35" s="64"/>
      <c r="D35" s="81">
        <f>SUM(D5:D33)</f>
        <v>1295169941.55</v>
      </c>
      <c r="E35" s="81">
        <f>SUM(E5:E33)</f>
        <v>945654941.54999995</v>
      </c>
      <c r="F35" s="81">
        <f>SUM(F5:F33)</f>
        <v>1337991882.03</v>
      </c>
      <c r="G35" s="85"/>
      <c r="H35" s="83"/>
      <c r="I35" s="81">
        <f>SUM(I5:I33)</f>
        <v>1400026193.7900004</v>
      </c>
      <c r="J35" s="81">
        <f>SUM(J5:J33)</f>
        <v>1144738781.8100004</v>
      </c>
      <c r="K35" s="81">
        <f>SUM(K5:K33)</f>
        <v>255287412.98000002</v>
      </c>
      <c r="L35" s="78"/>
      <c r="M35" s="78"/>
      <c r="N35" s="78"/>
      <c r="O35" s="78"/>
      <c r="P35" s="78"/>
      <c r="Q35" s="78"/>
      <c r="R35" s="78"/>
      <c r="S35" s="72"/>
      <c r="T35" s="75"/>
    </row>
    <row r="36" spans="1:20" ht="16" x14ac:dyDescent="0.2">
      <c r="A36" s="35" t="s">
        <v>158</v>
      </c>
    </row>
    <row r="41" spans="1:20" x14ac:dyDescent="0.2">
      <c r="S41"/>
      <c r="T41"/>
    </row>
    <row r="42" spans="1:20" x14ac:dyDescent="0.2">
      <c r="S42"/>
      <c r="T42"/>
    </row>
    <row r="43" spans="1:20" x14ac:dyDescent="0.2">
      <c r="S43"/>
      <c r="T43"/>
    </row>
    <row r="44" spans="1:20" x14ac:dyDescent="0.2">
      <c r="S44"/>
      <c r="T44"/>
    </row>
  </sheetData>
  <mergeCells count="16">
    <mergeCell ref="A1:I1"/>
    <mergeCell ref="C2:C3"/>
    <mergeCell ref="T2:T3"/>
    <mergeCell ref="S2:S3"/>
    <mergeCell ref="M2:R2"/>
    <mergeCell ref="B2:B3"/>
    <mergeCell ref="D2:D3"/>
    <mergeCell ref="E2:E3"/>
    <mergeCell ref="F2:F3"/>
    <mergeCell ref="G2:G3"/>
    <mergeCell ref="H2:H3"/>
    <mergeCell ref="I2:I3"/>
    <mergeCell ref="J2:J3"/>
    <mergeCell ref="K2:K3"/>
    <mergeCell ref="L2:L3"/>
    <mergeCell ref="S1:T1"/>
  </mergeCells>
  <dataValidations count="1">
    <dataValidation type="list" allowBlank="1" showInputMessage="1" showErrorMessage="1" sqref="R4:R35">
      <formula1>unrated__Y_N</formula1>
    </dataValidation>
  </dataValidations>
  <pageMargins left="0.7" right="0.7" top="0.75" bottom="0.75" header="0.3" footer="0.3"/>
  <pageSetup paperSize="17" scale="40" fitToWidth="0" fitToHeight="0" orientation="landscape" r:id="rId1"/>
  <headerFooter>
    <oddHeader>&amp;C3 - Individual Debt Obligations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Sheet2!$A$11:$A$12</xm:f>
          </x14:formula1>
          <xm:sqref>H4:H35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A11" sqref="A11"/>
    </sheetView>
  </sheetViews>
  <sheetFormatPr baseColWidth="10" defaultColWidth="8.83203125" defaultRowHeight="15" x14ac:dyDescent="0.2"/>
  <sheetData>
    <row r="1" spans="1:2" x14ac:dyDescent="0.2">
      <c r="A1" t="s">
        <v>39</v>
      </c>
    </row>
    <row r="2" spans="1:2" x14ac:dyDescent="0.2">
      <c r="A2" t="s">
        <v>40</v>
      </c>
    </row>
    <row r="3" spans="1:2" x14ac:dyDescent="0.2">
      <c r="A3" t="s">
        <v>41</v>
      </c>
    </row>
    <row r="4" spans="1:2" x14ac:dyDescent="0.2">
      <c r="A4" s="10" t="s">
        <v>129</v>
      </c>
      <c r="B4" s="11"/>
    </row>
    <row r="5" spans="1:2" x14ac:dyDescent="0.2">
      <c r="A5" s="12" t="s">
        <v>128</v>
      </c>
      <c r="B5" s="11"/>
    </row>
    <row r="6" spans="1:2" x14ac:dyDescent="0.2">
      <c r="A6" s="10" t="s">
        <v>60</v>
      </c>
      <c r="B6" s="11"/>
    </row>
    <row r="7" spans="1:2" x14ac:dyDescent="0.2">
      <c r="A7" s="11"/>
      <c r="B7" s="11"/>
    </row>
    <row r="11" spans="1:2" x14ac:dyDescent="0.2">
      <c r="A11" t="s">
        <v>61</v>
      </c>
    </row>
    <row r="12" spans="1:2" x14ac:dyDescent="0.2">
      <c r="A12" t="s">
        <v>62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39997558519241921"/>
    <pageSetUpPr fitToPage="1"/>
  </sheetPr>
  <dimension ref="A1:O13"/>
  <sheetViews>
    <sheetView workbookViewId="0">
      <selection activeCell="B4" sqref="B4"/>
    </sheetView>
  </sheetViews>
  <sheetFormatPr baseColWidth="10" defaultColWidth="8.83203125" defaultRowHeight="16" x14ac:dyDescent="0.2"/>
  <cols>
    <col min="1" max="1" width="5.5" style="17" customWidth="1"/>
    <col min="2" max="2" width="120.5" style="17" customWidth="1"/>
    <col min="3" max="10" width="8.83203125" style="17"/>
    <col min="11" max="11" width="5" style="17" customWidth="1"/>
    <col min="12" max="15" width="8.83203125" style="17" hidden="1" customWidth="1"/>
    <col min="16" max="16384" width="8.83203125" style="17"/>
  </cols>
  <sheetData>
    <row r="1" spans="1:15" x14ac:dyDescent="0.2">
      <c r="A1" s="138" t="s">
        <v>244</v>
      </c>
      <c r="B1" s="138"/>
    </row>
    <row r="2" spans="1:15" x14ac:dyDescent="0.2">
      <c r="A2" s="137" t="s">
        <v>199</v>
      </c>
      <c r="B2" s="137"/>
      <c r="C2" s="137"/>
      <c r="D2" s="137"/>
      <c r="E2" s="137"/>
      <c r="F2" s="137"/>
      <c r="G2" s="137"/>
      <c r="H2" s="137"/>
      <c r="I2" s="137"/>
      <c r="J2" s="137"/>
      <c r="K2" s="137"/>
      <c r="L2" s="137"/>
      <c r="M2" s="137"/>
      <c r="N2" s="137"/>
      <c r="O2" s="137"/>
    </row>
    <row r="3" spans="1:15" x14ac:dyDescent="0.2">
      <c r="A3" s="35" t="s">
        <v>158</v>
      </c>
      <c r="B3" s="107"/>
    </row>
    <row r="4" spans="1:15" ht="57" x14ac:dyDescent="0.2">
      <c r="A4" s="108">
        <v>1</v>
      </c>
      <c r="B4" s="55" t="s">
        <v>262</v>
      </c>
    </row>
    <row r="5" spans="1:15" x14ac:dyDescent="0.2">
      <c r="A5" s="111"/>
    </row>
    <row r="6" spans="1:15" ht="29" x14ac:dyDescent="0.2">
      <c r="A6" s="108">
        <v>2</v>
      </c>
      <c r="B6" s="55" t="s">
        <v>263</v>
      </c>
    </row>
    <row r="7" spans="1:15" x14ac:dyDescent="0.2">
      <c r="A7" s="111"/>
    </row>
    <row r="8" spans="1:15" ht="43" x14ac:dyDescent="0.2">
      <c r="A8" s="108">
        <v>3</v>
      </c>
      <c r="B8" s="55" t="s">
        <v>264</v>
      </c>
    </row>
    <row r="9" spans="1:15" x14ac:dyDescent="0.2">
      <c r="A9" s="111"/>
    </row>
    <row r="10" spans="1:15" ht="43" x14ac:dyDescent="0.2">
      <c r="A10" s="108">
        <v>4</v>
      </c>
      <c r="B10" s="55" t="s">
        <v>265</v>
      </c>
    </row>
    <row r="11" spans="1:15" x14ac:dyDescent="0.2">
      <c r="A11" s="111"/>
    </row>
    <row r="12" spans="1:15" x14ac:dyDescent="0.2">
      <c r="A12" s="108">
        <v>5</v>
      </c>
      <c r="B12" s="55" t="s">
        <v>250</v>
      </c>
    </row>
    <row r="13" spans="1:15" x14ac:dyDescent="0.2">
      <c r="B13" s="55" t="s">
        <v>251</v>
      </c>
    </row>
  </sheetData>
  <mergeCells count="2">
    <mergeCell ref="A2:O2"/>
    <mergeCell ref="A1:B1"/>
  </mergeCells>
  <pageMargins left="0.7" right="0.7" top="0.75" bottom="0.75" header="0.3" footer="0.3"/>
  <pageSetup scale="92" orientation="landscape" r:id="rId1"/>
  <headerFooter>
    <oddHeader>&amp;C4 - Additional Notes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59999389629810485"/>
    <pageSetUpPr fitToPage="1"/>
  </sheetPr>
  <dimension ref="A1:E42"/>
  <sheetViews>
    <sheetView workbookViewId="0">
      <selection activeCell="B21" sqref="B21"/>
    </sheetView>
  </sheetViews>
  <sheetFormatPr baseColWidth="10" defaultColWidth="8.83203125" defaultRowHeight="15" x14ac:dyDescent="0.2"/>
  <cols>
    <col min="2" max="2" width="62.83203125" customWidth="1"/>
    <col min="3" max="3" width="22.5" bestFit="1" customWidth="1"/>
    <col min="4" max="4" width="76.33203125" style="13" customWidth="1"/>
    <col min="5" max="5" width="36.83203125" bestFit="1" customWidth="1"/>
  </cols>
  <sheetData>
    <row r="1" spans="1:5" ht="16" x14ac:dyDescent="0.2">
      <c r="A1" s="141" t="s">
        <v>220</v>
      </c>
      <c r="B1" s="142"/>
      <c r="C1" s="142"/>
      <c r="D1" s="142"/>
      <c r="E1" s="143"/>
    </row>
    <row r="2" spans="1:5" ht="16.25" customHeight="1" x14ac:dyDescent="0.2">
      <c r="A2" s="29" t="s">
        <v>134</v>
      </c>
      <c r="B2" s="26" t="s">
        <v>83</v>
      </c>
      <c r="C2" s="26" t="s">
        <v>82</v>
      </c>
      <c r="D2" s="27" t="s">
        <v>77</v>
      </c>
      <c r="E2" s="28" t="s">
        <v>133</v>
      </c>
    </row>
    <row r="3" spans="1:5" ht="16.25" customHeight="1" x14ac:dyDescent="0.2">
      <c r="A3" s="144" t="s">
        <v>145</v>
      </c>
      <c r="B3" s="145"/>
      <c r="C3" s="145"/>
      <c r="D3" s="145"/>
      <c r="E3" s="146"/>
    </row>
    <row r="4" spans="1:5" ht="69" customHeight="1" x14ac:dyDescent="0.2">
      <c r="A4" s="25">
        <v>1</v>
      </c>
      <c r="B4" s="30" t="s">
        <v>146</v>
      </c>
      <c r="C4" s="49" t="s">
        <v>221</v>
      </c>
      <c r="D4" s="31" t="s">
        <v>123</v>
      </c>
      <c r="E4" s="25" t="s">
        <v>81</v>
      </c>
    </row>
    <row r="5" spans="1:5" ht="32" x14ac:dyDescent="0.2">
      <c r="A5" s="25">
        <v>2</v>
      </c>
      <c r="B5" s="30" t="s">
        <v>86</v>
      </c>
      <c r="C5" s="49" t="s">
        <v>221</v>
      </c>
      <c r="D5" s="23" t="s">
        <v>88</v>
      </c>
      <c r="E5" s="25" t="s">
        <v>81</v>
      </c>
    </row>
    <row r="6" spans="1:5" ht="39" customHeight="1" x14ac:dyDescent="0.2">
      <c r="A6" s="25">
        <v>3</v>
      </c>
      <c r="B6" s="30" t="s">
        <v>87</v>
      </c>
      <c r="C6" s="49" t="s">
        <v>221</v>
      </c>
      <c r="D6" s="24" t="s">
        <v>89</v>
      </c>
      <c r="E6" s="25" t="s">
        <v>81</v>
      </c>
    </row>
    <row r="7" spans="1:5" ht="45" customHeight="1" x14ac:dyDescent="0.2">
      <c r="A7" s="25">
        <v>4</v>
      </c>
      <c r="B7" s="30" t="s">
        <v>84</v>
      </c>
      <c r="C7" s="49" t="s">
        <v>221</v>
      </c>
      <c r="D7" s="31" t="s">
        <v>124</v>
      </c>
      <c r="E7" s="25" t="s">
        <v>81</v>
      </c>
    </row>
    <row r="8" spans="1:5" ht="39" customHeight="1" x14ac:dyDescent="0.2">
      <c r="A8" s="25">
        <v>5</v>
      </c>
      <c r="B8" s="30" t="s">
        <v>90</v>
      </c>
      <c r="C8" s="49" t="s">
        <v>221</v>
      </c>
      <c r="D8" s="23" t="s">
        <v>92</v>
      </c>
      <c r="E8" s="25" t="s">
        <v>81</v>
      </c>
    </row>
    <row r="9" spans="1:5" ht="39" customHeight="1" x14ac:dyDescent="0.2">
      <c r="A9" s="25">
        <v>6</v>
      </c>
      <c r="B9" s="30" t="s">
        <v>91</v>
      </c>
      <c r="C9" s="49" t="s">
        <v>221</v>
      </c>
      <c r="D9" s="24" t="s">
        <v>93</v>
      </c>
      <c r="E9" s="25" t="s">
        <v>81</v>
      </c>
    </row>
    <row r="10" spans="1:5" ht="80" x14ac:dyDescent="0.2">
      <c r="A10" s="25">
        <v>7</v>
      </c>
      <c r="B10" s="32" t="s">
        <v>85</v>
      </c>
      <c r="C10" s="49" t="s">
        <v>221</v>
      </c>
      <c r="D10" s="31" t="s">
        <v>119</v>
      </c>
      <c r="E10" s="25" t="s">
        <v>81</v>
      </c>
    </row>
    <row r="11" spans="1:5" ht="39" customHeight="1" x14ac:dyDescent="0.2">
      <c r="A11" s="25">
        <v>8</v>
      </c>
      <c r="B11" s="30" t="s">
        <v>94</v>
      </c>
      <c r="C11" s="49" t="s">
        <v>221</v>
      </c>
      <c r="D11" s="23" t="s">
        <v>95</v>
      </c>
      <c r="E11" s="25" t="s">
        <v>81</v>
      </c>
    </row>
    <row r="12" spans="1:5" ht="39" customHeight="1" x14ac:dyDescent="0.2">
      <c r="A12" s="25">
        <v>9</v>
      </c>
      <c r="B12" s="30" t="s">
        <v>97</v>
      </c>
      <c r="C12" s="49" t="s">
        <v>221</v>
      </c>
      <c r="D12" s="24" t="s">
        <v>96</v>
      </c>
      <c r="E12" s="25" t="s">
        <v>81</v>
      </c>
    </row>
    <row r="13" spans="1:5" ht="22.25" customHeight="1" x14ac:dyDescent="0.2">
      <c r="A13" s="147" t="s">
        <v>98</v>
      </c>
      <c r="B13" s="148"/>
      <c r="C13" s="148"/>
      <c r="D13" s="148"/>
      <c r="E13" s="149"/>
    </row>
    <row r="14" spans="1:5" ht="85.25" customHeight="1" x14ac:dyDescent="0.2">
      <c r="A14" s="25">
        <v>10</v>
      </c>
      <c r="B14" s="32" t="s">
        <v>100</v>
      </c>
      <c r="C14" s="49">
        <v>2007</v>
      </c>
      <c r="D14" s="31" t="s">
        <v>125</v>
      </c>
      <c r="E14" s="25" t="s">
        <v>99</v>
      </c>
    </row>
    <row r="15" spans="1:5" ht="39" customHeight="1" x14ac:dyDescent="0.2">
      <c r="A15" s="25">
        <v>11</v>
      </c>
      <c r="B15" s="32" t="s">
        <v>103</v>
      </c>
      <c r="C15" s="49">
        <v>508514</v>
      </c>
      <c r="D15" s="23" t="s">
        <v>102</v>
      </c>
      <c r="E15" s="25" t="s">
        <v>99</v>
      </c>
    </row>
    <row r="16" spans="1:5" ht="39" customHeight="1" x14ac:dyDescent="0.2">
      <c r="A16" s="25">
        <v>12</v>
      </c>
      <c r="B16" s="32" t="s">
        <v>104</v>
      </c>
      <c r="C16" s="50" t="s">
        <v>219</v>
      </c>
      <c r="D16" s="24" t="s">
        <v>101</v>
      </c>
      <c r="E16" s="25" t="s">
        <v>99</v>
      </c>
    </row>
    <row r="17" spans="1:5" ht="32" x14ac:dyDescent="0.2">
      <c r="A17" s="25">
        <v>13</v>
      </c>
      <c r="B17" s="32" t="s">
        <v>105</v>
      </c>
      <c r="C17" s="33">
        <v>49720</v>
      </c>
      <c r="D17" s="24" t="s">
        <v>106</v>
      </c>
      <c r="E17" s="25" t="s">
        <v>99</v>
      </c>
    </row>
    <row r="18" spans="1:5" ht="77.5" customHeight="1" x14ac:dyDescent="0.2">
      <c r="A18" s="25">
        <v>14</v>
      </c>
      <c r="B18" s="32" t="s">
        <v>63</v>
      </c>
      <c r="C18" s="49">
        <v>1859.6438682120847</v>
      </c>
      <c r="D18" s="31" t="s">
        <v>127</v>
      </c>
      <c r="E18" s="25" t="s">
        <v>99</v>
      </c>
    </row>
    <row r="19" spans="1:5" ht="39" customHeight="1" x14ac:dyDescent="0.2">
      <c r="A19" s="25">
        <v>15</v>
      </c>
      <c r="B19" s="32" t="s">
        <v>107</v>
      </c>
      <c r="C19" s="49">
        <v>508514</v>
      </c>
      <c r="D19" s="23" t="s">
        <v>108</v>
      </c>
      <c r="E19" s="25" t="s">
        <v>99</v>
      </c>
    </row>
    <row r="20" spans="1:5" ht="39" customHeight="1" x14ac:dyDescent="0.2">
      <c r="A20" s="25">
        <v>16</v>
      </c>
      <c r="B20" s="32" t="s">
        <v>110</v>
      </c>
      <c r="C20" s="50" t="s">
        <v>219</v>
      </c>
      <c r="D20" s="24" t="s">
        <v>117</v>
      </c>
      <c r="E20" s="25" t="s">
        <v>99</v>
      </c>
    </row>
    <row r="21" spans="1:5" ht="56.5" customHeight="1" x14ac:dyDescent="0.2">
      <c r="A21" s="25">
        <v>17</v>
      </c>
      <c r="B21" s="32" t="s">
        <v>109</v>
      </c>
      <c r="C21" s="33">
        <v>49720</v>
      </c>
      <c r="D21" s="24" t="s">
        <v>106</v>
      </c>
      <c r="E21" s="25" t="s">
        <v>99</v>
      </c>
    </row>
    <row r="22" spans="1:5" ht="80" x14ac:dyDescent="0.2">
      <c r="A22" s="25">
        <v>18</v>
      </c>
      <c r="B22" s="32" t="s">
        <v>111</v>
      </c>
      <c r="C22" s="49">
        <v>2631.180030500635</v>
      </c>
      <c r="D22" s="31" t="s">
        <v>126</v>
      </c>
      <c r="E22" s="25" t="s">
        <v>99</v>
      </c>
    </row>
    <row r="23" spans="1:5" ht="41" customHeight="1" x14ac:dyDescent="0.2">
      <c r="A23" s="25">
        <v>19</v>
      </c>
      <c r="B23" s="32" t="s">
        <v>113</v>
      </c>
      <c r="C23" s="51">
        <v>508514</v>
      </c>
      <c r="D23" s="23" t="s">
        <v>112</v>
      </c>
      <c r="E23" s="25" t="s">
        <v>99</v>
      </c>
    </row>
    <row r="24" spans="1:5" ht="50.5" customHeight="1" x14ac:dyDescent="0.2">
      <c r="A24" s="25">
        <v>20</v>
      </c>
      <c r="B24" s="32" t="s">
        <v>114</v>
      </c>
      <c r="C24" s="52" t="s">
        <v>219</v>
      </c>
      <c r="D24" s="24" t="s">
        <v>116</v>
      </c>
      <c r="E24" s="25" t="s">
        <v>99</v>
      </c>
    </row>
    <row r="25" spans="1:5" ht="44" customHeight="1" x14ac:dyDescent="0.2">
      <c r="A25" s="25">
        <v>21</v>
      </c>
      <c r="B25" s="32" t="s">
        <v>115</v>
      </c>
      <c r="C25" s="33">
        <v>49720</v>
      </c>
      <c r="D25" s="24" t="s">
        <v>106</v>
      </c>
      <c r="E25" s="25" t="s">
        <v>99</v>
      </c>
    </row>
    <row r="26" spans="1:5" ht="46.25" customHeight="1" x14ac:dyDescent="0.2">
      <c r="A26" s="139" t="s">
        <v>65</v>
      </c>
      <c r="B26" s="140"/>
      <c r="C26" s="140"/>
      <c r="D26" s="140"/>
      <c r="E26" s="17"/>
    </row>
    <row r="27" spans="1:5" ht="16" x14ac:dyDescent="0.2">
      <c r="A27" s="35" t="s">
        <v>158</v>
      </c>
    </row>
    <row r="35" spans="3:3" x14ac:dyDescent="0.2">
      <c r="C35" s="14"/>
    </row>
    <row r="36" spans="3:3" x14ac:dyDescent="0.2">
      <c r="C36" s="9"/>
    </row>
    <row r="37" spans="3:3" x14ac:dyDescent="0.2">
      <c r="C37" s="9"/>
    </row>
    <row r="38" spans="3:3" x14ac:dyDescent="0.2">
      <c r="C38" s="9"/>
    </row>
    <row r="39" spans="3:3" x14ac:dyDescent="0.2">
      <c r="C39" s="9"/>
    </row>
    <row r="40" spans="3:3" x14ac:dyDescent="0.2">
      <c r="C40" s="9"/>
    </row>
    <row r="41" spans="3:3" x14ac:dyDescent="0.2">
      <c r="C41" s="9"/>
    </row>
    <row r="42" spans="3:3" x14ac:dyDescent="0.2">
      <c r="C42" s="9"/>
    </row>
  </sheetData>
  <sheetProtection algorithmName="SHA-512" hashValue="8LKJRRSWBoVxZ/FvyHlwaaIv4tfFTsRLx4lKCz8OUr5MCWzYkuxC2zvIoqu1DtLvMuk60pq0guZnaWLl1B90qQ==" saltValue="I9jqZZzkdUmHzyw/CpuvsQ==" spinCount="100000" sheet="1" objects="1" scenarios="1"/>
  <mergeCells count="4">
    <mergeCell ref="A26:D26"/>
    <mergeCell ref="A1:E1"/>
    <mergeCell ref="A3:E3"/>
    <mergeCell ref="A13:E13"/>
  </mergeCells>
  <pageMargins left="0.7" right="0.7" top="0.75" bottom="0.75" header="0.3" footer="0.3"/>
  <pageSetup scale="48" orientation="portrait" r:id="rId1"/>
  <headerFooter>
    <oddHeader>&amp;C5 - Optional Reporting</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Bill List</vt:lpstr>
      <vt:lpstr>Re-formatted</vt:lpstr>
      <vt:lpstr>Table of Contents</vt:lpstr>
      <vt:lpstr>1-Contact Information</vt:lpstr>
      <vt:lpstr>2-Summary of Debt Obligations</vt:lpstr>
      <vt:lpstr>3 - Individual Debt Obligations</vt:lpstr>
      <vt:lpstr>Sheet2</vt:lpstr>
      <vt:lpstr>4-Additional Notes</vt:lpstr>
      <vt:lpstr>5-Optional Reporting</vt:lpstr>
    </vt:vector>
  </TitlesOfParts>
  <Company>Texas Comptroller of Public Accounts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Haley Wynn</dc:creator>
  <cp:lastModifiedBy>Stephanie Dalton</cp:lastModifiedBy>
  <cp:lastPrinted>2017-03-30T19:01:47Z</cp:lastPrinted>
  <dcterms:created xsi:type="dcterms:W3CDTF">2015-11-02T14:36:10Z</dcterms:created>
  <dcterms:modified xsi:type="dcterms:W3CDTF">2018-06-12T16:40:25Z</dcterms:modified>
</cp:coreProperties>
</file>